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on dropbox\Dropbox\ion\licenta disertatie septembrie 2019\"/>
    </mc:Choice>
  </mc:AlternateContent>
  <xr:revisionPtr revIDLastSave="0" documentId="13_ncr:1_{537DAA1D-14D3-4C6C-A05F-649EA10B7CFF}" xr6:coauthVersionLast="41" xr6:coauthVersionMax="45" xr10:uidLastSave="{00000000-0000-0000-0000-000000000000}"/>
  <bookViews>
    <workbookView xWindow="-120" yWindow="-120" windowWidth="24240" windowHeight="13140" tabRatio="890" activeTab="2" xr2:uid="{00000000-000D-0000-FFFF-FFFF00000000}"/>
  </bookViews>
  <sheets>
    <sheet name="11" sheetId="19" r:id="rId1"/>
    <sheet name="cat 11" sheetId="20" r:id="rId2"/>
    <sheet name="centr 11" sheetId="21" r:id="rId3"/>
  </sheets>
  <definedNames>
    <definedName name="_xlnm.Print_Area" localSheetId="0">'11'!$A$1:$K$24</definedName>
    <definedName name="_xlnm.Print_Area" localSheetId="1">'cat 11'!$A$1:$G$42</definedName>
    <definedName name="_xlnm.Print_Area" localSheetId="2">'centr 11'!$A$1:$G$45</definedName>
    <definedName name="_xlnm.Print_Titles" localSheetId="1">'cat 11'!$11:$13</definedName>
    <definedName name="_xlnm.Print_Titles" localSheetId="2">'centr 11'!$13:$16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20" l="1"/>
  <c r="D26" i="20"/>
  <c r="D28" i="20"/>
  <c r="D30" i="20"/>
  <c r="J9" i="19" l="1"/>
  <c r="J10" i="19" s="1"/>
  <c r="G10" i="19"/>
  <c r="H10" i="19"/>
  <c r="I10" i="19"/>
  <c r="J11" i="19"/>
  <c r="J12" i="19" s="1"/>
  <c r="G12" i="19"/>
  <c r="I12" i="19"/>
  <c r="J14" i="19"/>
  <c r="G14" i="19"/>
  <c r="H14" i="19"/>
  <c r="I14" i="19"/>
  <c r="J15" i="19"/>
  <c r="J16" i="19" s="1"/>
  <c r="G16" i="19"/>
  <c r="H16" i="19"/>
  <c r="I16" i="19"/>
  <c r="J17" i="19"/>
  <c r="J18" i="19" s="1"/>
  <c r="G18" i="19"/>
  <c r="H18" i="19"/>
  <c r="I18" i="19"/>
  <c r="J19" i="19"/>
  <c r="G20" i="19"/>
  <c r="I20" i="19"/>
  <c r="J21" i="19"/>
  <c r="G22" i="19"/>
  <c r="I22" i="19"/>
  <c r="J23" i="19"/>
  <c r="G24" i="19"/>
  <c r="I24" i="19"/>
  <c r="F33" i="21" l="1"/>
  <c r="D33" i="21"/>
  <c r="C33" i="21"/>
  <c r="B33" i="21"/>
  <c r="C32" i="21"/>
  <c r="F31" i="21"/>
  <c r="D31" i="21"/>
  <c r="C31" i="21"/>
  <c r="B31" i="21"/>
  <c r="F29" i="21"/>
  <c r="D29" i="21"/>
  <c r="C29" i="21"/>
  <c r="B29" i="21"/>
  <c r="F27" i="21"/>
  <c r="D27" i="21"/>
  <c r="C27" i="21"/>
  <c r="B27" i="21"/>
  <c r="F25" i="21"/>
  <c r="D25" i="21"/>
  <c r="C25" i="21"/>
  <c r="B25" i="21"/>
  <c r="C24" i="21"/>
  <c r="F23" i="21"/>
  <c r="D23" i="21"/>
  <c r="C23" i="21"/>
  <c r="B23" i="21"/>
  <c r="F21" i="21"/>
  <c r="D21" i="21"/>
  <c r="C21" i="21"/>
  <c r="B21" i="21"/>
  <c r="F19" i="21"/>
  <c r="D19" i="21"/>
  <c r="C19" i="21"/>
  <c r="B19" i="21"/>
  <c r="F17" i="21"/>
  <c r="D17" i="21"/>
  <c r="C17" i="21"/>
  <c r="B17" i="21"/>
  <c r="C30" i="20"/>
  <c r="B30" i="20"/>
  <c r="C28" i="20"/>
  <c r="B28" i="20"/>
  <c r="C26" i="20"/>
  <c r="B26" i="20"/>
  <c r="C24" i="20"/>
  <c r="B24" i="20"/>
  <c r="D22" i="20"/>
  <c r="C22" i="20"/>
  <c r="B22" i="20"/>
  <c r="D20" i="20"/>
  <c r="C20" i="20"/>
  <c r="B20" i="20"/>
  <c r="D18" i="20"/>
  <c r="C18" i="20"/>
  <c r="B18" i="20"/>
  <c r="F16" i="20"/>
  <c r="D16" i="20"/>
  <c r="C16" i="20"/>
  <c r="B16" i="20"/>
  <c r="D14" i="20"/>
  <c r="C14" i="20"/>
  <c r="B14" i="20"/>
  <c r="D34" i="21"/>
  <c r="C34" i="21"/>
  <c r="F34" i="21"/>
  <c r="E33" i="21"/>
  <c r="D32" i="21"/>
  <c r="F32" i="21"/>
  <c r="D30" i="21"/>
  <c r="C30" i="21"/>
  <c r="F30" i="21"/>
  <c r="D28" i="21"/>
  <c r="C28" i="21"/>
  <c r="F28" i="21"/>
  <c r="D26" i="21"/>
  <c r="C26" i="21"/>
  <c r="F26" i="21"/>
  <c r="E25" i="21"/>
  <c r="D24" i="21"/>
  <c r="F24" i="21"/>
  <c r="D22" i="21"/>
  <c r="C22" i="21"/>
  <c r="F22" i="21"/>
  <c r="D20" i="21"/>
  <c r="C20" i="21"/>
  <c r="F20" i="21"/>
  <c r="I8" i="19"/>
  <c r="D18" i="21" s="1"/>
  <c r="H8" i="19"/>
  <c r="C18" i="21" s="1"/>
  <c r="G8" i="19"/>
  <c r="F18" i="21" s="1"/>
  <c r="J7" i="19"/>
  <c r="E17" i="21" s="1"/>
  <c r="F24" i="20" l="1"/>
  <c r="E27" i="21"/>
  <c r="E19" i="21"/>
  <c r="K7" i="19"/>
  <c r="J8" i="19"/>
  <c r="E18" i="21" s="1"/>
  <c r="F19" i="20"/>
  <c r="E22" i="21"/>
  <c r="F27" i="20"/>
  <c r="E30" i="21"/>
  <c r="E20" i="21"/>
  <c r="F17" i="20"/>
  <c r="E28" i="21"/>
  <c r="F25" i="20"/>
  <c r="F21" i="20"/>
  <c r="E24" i="21"/>
  <c r="F29" i="20"/>
  <c r="E32" i="21"/>
  <c r="F18" i="20"/>
  <c r="F26" i="20"/>
  <c r="E21" i="21"/>
  <c r="E29" i="21"/>
  <c r="F20" i="20"/>
  <c r="F28" i="20"/>
  <c r="E23" i="21"/>
  <c r="E31" i="21"/>
  <c r="F14" i="20"/>
  <c r="F22" i="20"/>
  <c r="F30" i="20"/>
  <c r="F15" i="20" l="1"/>
  <c r="E34" i="21"/>
  <c r="F31" i="20"/>
  <c r="E26" i="21"/>
  <c r="F23" i="20"/>
</calcChain>
</file>

<file path=xl/sharedStrings.xml><?xml version="1.0" encoding="utf-8"?>
<sst xmlns="http://schemas.openxmlformats.org/spreadsheetml/2006/main" count="124" uniqueCount="87">
  <si>
    <t>Universitatea POLITEHNICA din Bucureşti
Facultatea Transporturi
Catedra Telecomenzi şi Electronică în Transporturi</t>
  </si>
  <si>
    <t>Susţinerea examenului de diplomă</t>
  </si>
  <si>
    <t>Nr. crt.</t>
  </si>
  <si>
    <t>Nr. Dosar</t>
  </si>
  <si>
    <t>Promoția</t>
  </si>
  <si>
    <t>Absolvent</t>
  </si>
  <si>
    <t>Titlul temei</t>
  </si>
  <si>
    <t>Îndrumător</t>
  </si>
  <si>
    <t>Media de absolvire</t>
  </si>
  <si>
    <t>Nota cunoştinţe</t>
  </si>
  <si>
    <t>Nota lucrare</t>
  </si>
  <si>
    <t>Media</t>
  </si>
  <si>
    <t>din data de 11 septembrie 2019</t>
  </si>
  <si>
    <t>01/sept 2019</t>
  </si>
  <si>
    <t>CATRUC I. Constantin</t>
  </si>
  <si>
    <t>Sisteme pentru monitorizarea pistelor de biciclete</t>
  </si>
  <si>
    <t>Conf. Dr. Ing. Ilona Mădălina Costea</t>
  </si>
  <si>
    <t>02/sept 2019</t>
  </si>
  <si>
    <t>PAVEL D.R. Elena-Claudia</t>
  </si>
  <si>
    <t>Sistem pentru monitorizarea balizelor luminoase</t>
  </si>
  <si>
    <t>Ș.L. Dr. Ing. Luigi Gabriel Obreja</t>
  </si>
  <si>
    <t>03/sept 2019</t>
  </si>
  <si>
    <t>ZAMFIR D. Alexandru-Marian</t>
  </si>
  <si>
    <t>Sisteme de bike sharing</t>
  </si>
  <si>
    <t>Ş.l. dr. ing. Timnea Radu Şerban</t>
  </si>
  <si>
    <t>04/sept 2019</t>
  </si>
  <si>
    <t>TIHON M. Ioan-Alexandru</t>
  </si>
  <si>
    <t>Detector de trecere pe roșu și transmiterea imaginilor din intersecții</t>
  </si>
  <si>
    <t>Ş.l. dr. ing. Valentin Stan</t>
  </si>
  <si>
    <t>05/sept 2019</t>
  </si>
  <si>
    <t>CATARGIU V. Sebastian-Răzvan</t>
  </si>
  <si>
    <t>Sisteme de informare a călătorilor în mijloace de transport în comun</t>
  </si>
  <si>
    <t>06/sept 2019</t>
  </si>
  <si>
    <t>CONSTANTINESCU Gh. M. Dan-Alexandru</t>
  </si>
  <si>
    <t>Sistem automat de control al parcării de autovehicule</t>
  </si>
  <si>
    <t>S.L. Dr. Ing. Laurențiu Dorin Burețea</t>
  </si>
  <si>
    <t>07/sept 2019</t>
  </si>
  <si>
    <t>STANCIU I. Ana-Maria-Alexandra</t>
  </si>
  <si>
    <t>Sisteme de taxare</t>
  </si>
  <si>
    <t>Conf. Dr. Ing. Răzvan Andrei Gheorghiu</t>
  </si>
  <si>
    <t>08/sept 2019</t>
  </si>
  <si>
    <t>STOIAN M. Andrei-Lucian</t>
  </si>
  <si>
    <t>Sisteme de parcare în mediul urban</t>
  </si>
  <si>
    <t>09/sept 2019</t>
  </si>
  <si>
    <t>AL TAMIMI Adi Wael</t>
  </si>
  <si>
    <t>Conf. Dr. Ing. Florin Codruț Nemțanu</t>
  </si>
  <si>
    <r>
      <t xml:space="preserve">Universitatea </t>
    </r>
    <r>
      <rPr>
        <b/>
        <sz val="10"/>
        <rFont val="Arial"/>
        <family val="2"/>
      </rPr>
      <t xml:space="preserve">POLITEHNICA </t>
    </r>
    <r>
      <rPr>
        <sz val="10"/>
        <rFont val="Arial"/>
        <family val="2"/>
      </rPr>
      <t>din Bucureşti</t>
    </r>
  </si>
  <si>
    <t>SESIUNEA</t>
  </si>
  <si>
    <r>
      <t xml:space="preserve">Facultatea </t>
    </r>
    <r>
      <rPr>
        <b/>
        <sz val="10"/>
        <rFont val="Arial"/>
        <family val="2"/>
      </rPr>
      <t>TRANSPORTURI</t>
    </r>
  </si>
  <si>
    <t>Data</t>
  </si>
  <si>
    <r>
      <t xml:space="preserve">Specializarea </t>
    </r>
    <r>
      <rPr>
        <b/>
        <sz val="10"/>
        <rFont val="Arial"/>
        <family val="2"/>
      </rPr>
      <t>TELECOMENZI ŞI ELECTRONICĂ ÎN TRANSPORTURI</t>
    </r>
  </si>
  <si>
    <r>
      <t>Forma de învăţământ</t>
    </r>
    <r>
      <rPr>
        <b/>
        <sz val="10"/>
        <rFont val="Arial"/>
        <family val="2"/>
      </rPr>
      <t xml:space="preserve"> ZI</t>
    </r>
  </si>
  <si>
    <t>CATALOG EXAMEN DE DIPLOMĂ</t>
  </si>
  <si>
    <t>Nr._________________________</t>
  </si>
  <si>
    <t>Numele, iniţiala prenumelui tatălui şi prenumele absolventului</t>
  </si>
  <si>
    <t>Tema proiectului de diplomă</t>
  </si>
  <si>
    <t>Conducător proiect diplomă</t>
  </si>
  <si>
    <t>Media examenului de diplomă</t>
  </si>
  <si>
    <t>Observaţii</t>
  </si>
  <si>
    <t>Grad didactic, numele şi prenumele</t>
  </si>
  <si>
    <t>Semnătură</t>
  </si>
  <si>
    <t>Preşedinte comisie,</t>
  </si>
  <si>
    <t>Membri comisiei</t>
  </si>
  <si>
    <t>Nume şi prenume</t>
  </si>
  <si>
    <t>Semnătura</t>
  </si>
  <si>
    <t>Conf.dr.ing. MINEA Marius</t>
  </si>
  <si>
    <t>1. Conf.dr.ing. COSTEA Ilona Mădălina</t>
  </si>
  <si>
    <t>Secretar comisie,</t>
  </si>
  <si>
    <t>CATALOG CENTRALIZATOR</t>
  </si>
  <si>
    <t>Nota acordată</t>
  </si>
  <si>
    <t>Media generală a anilor de studii</t>
  </si>
  <si>
    <t>Seria şi numărul diplomei</t>
  </si>
  <si>
    <t xml:space="preserve"> (în cifre şi litere)</t>
  </si>
  <si>
    <t>A (cunoştinţe)</t>
  </si>
  <si>
    <t>B (proiect)</t>
  </si>
  <si>
    <t>Sistem de bike sharing automatizat</t>
  </si>
  <si>
    <t>As. dr.ing. STĂNCEL Ion Nicolae</t>
  </si>
  <si>
    <t>2. Conf. dr.ing. NEMȚANU Florin Codruț</t>
  </si>
  <si>
    <t>3. Ș.l.dr.ing. NICULESCU Mihai Cosmin</t>
  </si>
  <si>
    <t>4. S.l.dr.ing. SURUGIU Maria Claudia</t>
  </si>
  <si>
    <t>septembrie 2019</t>
  </si>
  <si>
    <t>11.09.2019</t>
  </si>
  <si>
    <r>
      <t>Domeniul:</t>
    </r>
    <r>
      <rPr>
        <b/>
        <sz val="10"/>
        <rFont val="Arial"/>
        <family val="2"/>
      </rPr>
      <t xml:space="preserve"> Inginerie electronică, telecomunicații și tehnologii informaționale</t>
    </r>
  </si>
  <si>
    <r>
      <t>Domeniul:</t>
    </r>
    <r>
      <rPr>
        <b/>
        <sz val="10"/>
        <rFont val="Arial"/>
        <family val="2"/>
      </rPr>
      <t>Inginerie electronică, telecomunicații și tehnologii informaționale</t>
    </r>
  </si>
  <si>
    <t>(cinci)</t>
  </si>
  <si>
    <t>(cinci 50%)</t>
  </si>
  <si>
    <t>RESPINS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</si>
</sst>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 Unicode MS"/>
      <family val="2"/>
    </font>
    <font>
      <sz val="7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indexed="59"/>
      </right>
      <top style="hair">
        <color indexed="59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/>
    <xf numFmtId="14" fontId="7" fillId="0" borderId="0" xfId="0" applyNumberFormat="1" applyFont="1" applyAlignment="1">
      <alignment horizontal="left"/>
    </xf>
    <xf numFmtId="0" fontId="0" fillId="0" borderId="0" xfId="0" applyFont="1"/>
    <xf numFmtId="0" fontId="6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7" fillId="0" borderId="0" xfId="1" applyFont="1"/>
    <xf numFmtId="0" fontId="0" fillId="0" borderId="32" xfId="0" applyBorder="1"/>
    <xf numFmtId="0" fontId="5" fillId="0" borderId="33" xfId="0" applyFont="1" applyBorder="1" applyAlignment="1">
      <alignment horizont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6" fillId="0" borderId="36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wrapText="1"/>
    </xf>
    <xf numFmtId="0" fontId="6" fillId="0" borderId="38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wrapText="1"/>
    </xf>
    <xf numFmtId="0" fontId="10" fillId="0" borderId="0" xfId="0" applyFont="1" applyAlignment="1">
      <alignment vertical="center"/>
    </xf>
    <xf numFmtId="49" fontId="0" fillId="0" borderId="0" xfId="0" applyNumberFormat="1" applyAlignment="1">
      <alignment horizontal="center" wrapText="1"/>
    </xf>
    <xf numFmtId="49" fontId="0" fillId="0" borderId="28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4" fillId="0" borderId="30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0" fillId="0" borderId="26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4" xfId="0" applyBorder="1" applyAlignment="1"/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0" fillId="0" borderId="10" xfId="0" applyBorder="1" applyAlignment="1"/>
    <xf numFmtId="0" fontId="0" fillId="0" borderId="13" xfId="0" applyBorder="1" applyAlignment="1"/>
    <xf numFmtId="0" fontId="0" fillId="0" borderId="11" xfId="0" applyBorder="1" applyAlignment="1"/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3" xfId="0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1362075</xdr:colOff>
      <xdr:row>0</xdr:row>
      <xdr:rowOff>47625</xdr:rowOff>
    </xdr:from>
    <xdr:to>
      <xdr:col>3</xdr:col>
      <xdr:colOff>2000250</xdr:colOff>
      <xdr:row>1</xdr:row>
      <xdr:rowOff>523875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47625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opLeftCell="A4" workbookViewId="0">
      <selection activeCell="P23" sqref="P23"/>
    </sheetView>
  </sheetViews>
  <sheetFormatPr defaultRowHeight="12.75" x14ac:dyDescent="0.2"/>
  <cols>
    <col min="1" max="1" width="5.7109375" customWidth="1"/>
    <col min="2" max="2" width="7.42578125" style="41" customWidth="1"/>
    <col min="3" max="3" width="9.85546875" style="4" customWidth="1"/>
    <col min="4" max="4" width="30.5703125" style="5" customWidth="1"/>
    <col min="5" max="5" width="34.85546875" style="5" customWidth="1"/>
    <col min="6" max="6" width="15" style="5" customWidth="1"/>
    <col min="7" max="7" width="12.85546875" style="5" customWidth="1"/>
    <col min="8" max="8" width="9.7109375" style="5" customWidth="1"/>
    <col min="9" max="9" width="10.28515625" style="5" customWidth="1"/>
    <col min="10" max="10" width="9" style="5" customWidth="1"/>
    <col min="11" max="11" width="0" hidden="1" customWidth="1"/>
  </cols>
  <sheetData>
    <row r="1" spans="1:11" ht="12.75" customHeight="1" x14ac:dyDescent="0.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1" ht="47.2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1" ht="14.25" customHeight="1" x14ac:dyDescent="0.2">
      <c r="B3" s="39"/>
      <c r="C3" s="1"/>
      <c r="D3" s="1"/>
      <c r="E3" s="1"/>
      <c r="F3" s="1"/>
      <c r="G3" s="1"/>
      <c r="H3" s="1"/>
      <c r="I3" s="1"/>
      <c r="J3" s="1"/>
    </row>
    <row r="4" spans="1:11" ht="18.75" customHeight="1" x14ac:dyDescent="0.3">
      <c r="A4" s="47" t="s">
        <v>1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ht="15.75" thickBot="1" x14ac:dyDescent="0.25">
      <c r="B5" s="48" t="s">
        <v>12</v>
      </c>
      <c r="C5" s="48"/>
      <c r="D5" s="48"/>
      <c r="E5" s="48"/>
      <c r="F5" s="48"/>
      <c r="G5" s="48"/>
      <c r="H5" s="48"/>
      <c r="I5" s="48"/>
      <c r="J5" s="48"/>
      <c r="K5" s="2"/>
    </row>
    <row r="6" spans="1:11" ht="29.25" customHeight="1" x14ac:dyDescent="0.2">
      <c r="A6" s="23" t="s">
        <v>2</v>
      </c>
      <c r="B6" s="40" t="s">
        <v>3</v>
      </c>
      <c r="C6" s="24" t="s">
        <v>4</v>
      </c>
      <c r="D6" s="24" t="s">
        <v>5</v>
      </c>
      <c r="E6" s="24" t="s">
        <v>6</v>
      </c>
      <c r="F6" s="24" t="s">
        <v>7</v>
      </c>
      <c r="G6" s="24" t="s">
        <v>8</v>
      </c>
      <c r="H6" s="24" t="s">
        <v>9</v>
      </c>
      <c r="I6" s="24" t="s">
        <v>10</v>
      </c>
      <c r="J6" s="25" t="s">
        <v>11</v>
      </c>
    </row>
    <row r="7" spans="1:11" ht="15.75" customHeight="1" x14ac:dyDescent="0.3">
      <c r="A7" s="49">
        <v>1</v>
      </c>
      <c r="B7" s="56" t="s">
        <v>13</v>
      </c>
      <c r="C7" s="51">
        <v>2019</v>
      </c>
      <c r="D7" s="53" t="s">
        <v>14</v>
      </c>
      <c r="E7" s="45" t="s">
        <v>15</v>
      </c>
      <c r="F7" s="45" t="s">
        <v>16</v>
      </c>
      <c r="G7" s="30">
        <v>7.26</v>
      </c>
      <c r="H7" s="31">
        <v>7</v>
      </c>
      <c r="I7" s="28">
        <v>8</v>
      </c>
      <c r="J7" s="29">
        <f>IF(I7="-","-",TRUNC((H7+I7)/2,2))</f>
        <v>7.5</v>
      </c>
      <c r="K7" s="22">
        <f>IF(J7="-","-",(I7+J7)/2)</f>
        <v>7.75</v>
      </c>
    </row>
    <row r="8" spans="1:11" ht="15.75" customHeight="1" x14ac:dyDescent="0.2">
      <c r="A8" s="50"/>
      <c r="B8" s="57"/>
      <c r="C8" s="52"/>
      <c r="D8" s="54"/>
      <c r="E8" s="45"/>
      <c r="F8" s="45"/>
      <c r="G8" s="32" t="str">
        <f>IF(G7&lt;&gt;"-",CONCATENATE("(",IF(G7=10,"zece",IF(ROUNDDOWN(G7,0)=9,"nouă",IF(ROUNDDOWN(G7,0)=8,"opt",IF(ROUNDDOWN(G7,0)=7,"şapte",IF(ROUNDDOWN(G7,0)=6,"şase"))))),IF(G7-ROUNDDOWN(G7,0)=0,""," "),IF(((ROUND(G7-ROUNDDOWN(G7,0),2))*100)=0,"",(ROUND(G7-ROUNDDOWN(G7,0),2))*100),IF(G7-ROUNDDOWN(G7,0)=0,"","%"),")"),"")</f>
        <v>(şapte 26%)</v>
      </c>
      <c r="H8" s="35" t="str">
        <f t="shared" ref="H8:J8" si="0">IF(H7&lt;&gt;"-",CONCATENATE("(",IF(H7=10,"zece",IF(ROUNDDOWN(H7,0)=9,"nouă",IF(ROUNDDOWN(H7,0)=8,"opt",IF(ROUNDDOWN(H7,0)=7,"şapte",IF(ROUNDDOWN(H7,0)=6,"şase"))))),IF(H7-ROUNDDOWN(H7,0)=0,""," "),IF(((ROUND(H7-ROUNDDOWN(H7,0),2))*100)=0,"",(ROUND(H7-ROUNDDOWN(H7,0),2))*100),IF(H7-ROUNDDOWN(H7,0)=0,"","%"),")"),"")</f>
        <v>(şapte)</v>
      </c>
      <c r="I8" s="32" t="str">
        <f t="shared" si="0"/>
        <v>(opt)</v>
      </c>
      <c r="J8" s="33" t="str">
        <f t="shared" si="0"/>
        <v>(şapte 50%)</v>
      </c>
    </row>
    <row r="9" spans="1:11" ht="15.75" customHeight="1" x14ac:dyDescent="0.3">
      <c r="A9" s="50">
        <v>2</v>
      </c>
      <c r="B9" s="56" t="s">
        <v>17</v>
      </c>
      <c r="C9" s="51">
        <v>2019</v>
      </c>
      <c r="D9" s="53" t="s">
        <v>18</v>
      </c>
      <c r="E9" s="45" t="s">
        <v>19</v>
      </c>
      <c r="F9" s="45" t="s">
        <v>20</v>
      </c>
      <c r="G9" s="30">
        <v>7.63</v>
      </c>
      <c r="H9" s="34">
        <v>7.6</v>
      </c>
      <c r="I9" s="28">
        <v>8</v>
      </c>
      <c r="J9" s="29">
        <f t="shared" ref="J9" si="1">IF(I9="-","-",TRUNC((H9+I9)/2,2))</f>
        <v>7.8</v>
      </c>
    </row>
    <row r="10" spans="1:11" ht="15.75" customHeight="1" x14ac:dyDescent="0.2">
      <c r="A10" s="50"/>
      <c r="B10" s="57"/>
      <c r="C10" s="52"/>
      <c r="D10" s="54"/>
      <c r="E10" s="45"/>
      <c r="F10" s="45"/>
      <c r="G10" s="32" t="str">
        <f t="shared" ref="G10:J10" si="2">IF(G9&lt;&gt;"-",CONCATENATE("(",IF(G9=10,"zece",IF(ROUNDDOWN(G9,0)=9,"nouă",IF(ROUNDDOWN(G9,0)=8,"opt",IF(ROUNDDOWN(G9,0)=7,"şapte",IF(ROUNDDOWN(G9,0)=6,"şase"))))),IF(G9-ROUNDDOWN(G9,0)=0,""," "),IF(((ROUND(G9-ROUNDDOWN(G9,0),2))*100)=0,"",(ROUND(G9-ROUNDDOWN(G9,0),2))*100),IF(G9-ROUNDDOWN(G9,0)=0,"","%"),")"),"")</f>
        <v>(şapte 63%)</v>
      </c>
      <c r="H10" s="35" t="str">
        <f t="shared" si="2"/>
        <v>(şapte 60%)</v>
      </c>
      <c r="I10" s="32" t="str">
        <f t="shared" si="2"/>
        <v>(opt)</v>
      </c>
      <c r="J10" s="33" t="str">
        <f t="shared" si="2"/>
        <v>(şapte 80%)</v>
      </c>
    </row>
    <row r="11" spans="1:11" ht="15.75" customHeight="1" x14ac:dyDescent="0.3">
      <c r="A11" s="50">
        <v>3</v>
      </c>
      <c r="B11" s="56" t="s">
        <v>21</v>
      </c>
      <c r="C11" s="51">
        <v>2019</v>
      </c>
      <c r="D11" s="53" t="s">
        <v>22</v>
      </c>
      <c r="E11" s="45" t="s">
        <v>23</v>
      </c>
      <c r="F11" s="45" t="s">
        <v>24</v>
      </c>
      <c r="G11" s="30">
        <v>6.72</v>
      </c>
      <c r="H11" s="34">
        <v>5</v>
      </c>
      <c r="I11" s="28">
        <v>7</v>
      </c>
      <c r="J11" s="29">
        <f t="shared" ref="J11" si="3">IF(I11="-","-",TRUNC((H11+I11)/2,2))</f>
        <v>6</v>
      </c>
    </row>
    <row r="12" spans="1:11" ht="15.75" customHeight="1" x14ac:dyDescent="0.2">
      <c r="A12" s="50"/>
      <c r="B12" s="57"/>
      <c r="C12" s="52"/>
      <c r="D12" s="54"/>
      <c r="E12" s="45"/>
      <c r="F12" s="45"/>
      <c r="G12" s="32" t="str">
        <f t="shared" ref="G12:J12" si="4">IF(G11&lt;&gt;"-",CONCATENATE("(",IF(G11=10,"zece",IF(ROUNDDOWN(G11,0)=9,"nouă",IF(ROUNDDOWN(G11,0)=8,"opt",IF(ROUNDDOWN(G11,0)=7,"şapte",IF(ROUNDDOWN(G11,0)=6,"şase"))))),IF(G11-ROUNDDOWN(G11,0)=0,""," "),IF(((ROUND(G11-ROUNDDOWN(G11,0),2))*100)=0,"",(ROUND(G11-ROUNDDOWN(G11,0),2))*100),IF(G11-ROUNDDOWN(G11,0)=0,"","%"),")"),"")</f>
        <v>(şase 72%)</v>
      </c>
      <c r="H12" s="36" t="s">
        <v>84</v>
      </c>
      <c r="I12" s="32" t="str">
        <f t="shared" si="4"/>
        <v>(şapte)</v>
      </c>
      <c r="J12" s="33" t="str">
        <f t="shared" si="4"/>
        <v>(şase)</v>
      </c>
    </row>
    <row r="13" spans="1:11" ht="15.75" customHeight="1" x14ac:dyDescent="0.3">
      <c r="A13" s="50">
        <v>4</v>
      </c>
      <c r="B13" s="56" t="s">
        <v>25</v>
      </c>
      <c r="C13" s="51">
        <v>2019</v>
      </c>
      <c r="D13" s="53" t="s">
        <v>26</v>
      </c>
      <c r="E13" s="45" t="s">
        <v>27</v>
      </c>
      <c r="F13" s="45" t="s">
        <v>28</v>
      </c>
      <c r="G13" s="30">
        <v>6.96</v>
      </c>
      <c r="H13" s="37">
        <v>6</v>
      </c>
      <c r="I13" s="28">
        <v>6</v>
      </c>
      <c r="J13" s="29">
        <v>6</v>
      </c>
    </row>
    <row r="14" spans="1:11" ht="15.75" customHeight="1" x14ac:dyDescent="0.2">
      <c r="A14" s="50"/>
      <c r="B14" s="57"/>
      <c r="C14" s="52"/>
      <c r="D14" s="54"/>
      <c r="E14" s="45"/>
      <c r="F14" s="45"/>
      <c r="G14" s="32" t="str">
        <f t="shared" ref="G14:J14" si="5">IF(G13&lt;&gt;"-",CONCATENATE("(",IF(G13=10,"zece",IF(ROUNDDOWN(G13,0)=9,"nouă",IF(ROUNDDOWN(G13,0)=8,"opt",IF(ROUNDDOWN(G13,0)=7,"şapte",IF(ROUNDDOWN(G13,0)=6,"şase"))))),IF(G13-ROUNDDOWN(G13,0)=0,""," "),IF(((ROUND(G13-ROUNDDOWN(G13,0),2))*100)=0,"",(ROUND(G13-ROUNDDOWN(G13,0),2))*100),IF(G13-ROUNDDOWN(G13,0)=0,"","%"),")"),"")</f>
        <v>(şase 96%)</v>
      </c>
      <c r="H14" s="35" t="str">
        <f t="shared" si="5"/>
        <v>(şase)</v>
      </c>
      <c r="I14" s="32" t="str">
        <f t="shared" si="5"/>
        <v>(şase)</v>
      </c>
      <c r="J14" s="33" t="str">
        <f t="shared" si="5"/>
        <v>(şase)</v>
      </c>
    </row>
    <row r="15" spans="1:11" ht="15.75" customHeight="1" x14ac:dyDescent="0.3">
      <c r="A15" s="50">
        <v>5</v>
      </c>
      <c r="B15" s="56" t="s">
        <v>29</v>
      </c>
      <c r="C15" s="51">
        <v>2019</v>
      </c>
      <c r="D15" s="53" t="s">
        <v>30</v>
      </c>
      <c r="E15" s="45" t="s">
        <v>31</v>
      </c>
      <c r="F15" s="45" t="s">
        <v>24</v>
      </c>
      <c r="G15" s="30">
        <v>6.94</v>
      </c>
      <c r="H15" s="34">
        <v>6</v>
      </c>
      <c r="I15" s="28">
        <v>6.8</v>
      </c>
      <c r="J15" s="29">
        <f t="shared" ref="J15" si="6">IF(I15="-","-",TRUNC((H15+I15)/2,2))</f>
        <v>6.4</v>
      </c>
    </row>
    <row r="16" spans="1:11" ht="15.75" customHeight="1" x14ac:dyDescent="0.2">
      <c r="A16" s="50"/>
      <c r="B16" s="57"/>
      <c r="C16" s="52"/>
      <c r="D16" s="54"/>
      <c r="E16" s="45"/>
      <c r="F16" s="45"/>
      <c r="G16" s="32" t="str">
        <f t="shared" ref="G16:J16" si="7">IF(G15&lt;&gt;"-",CONCATENATE("(",IF(G15=10,"zece",IF(ROUNDDOWN(G15,0)=9,"nouă",IF(ROUNDDOWN(G15,0)=8,"opt",IF(ROUNDDOWN(G15,0)=7,"şapte",IF(ROUNDDOWN(G15,0)=6,"şase"))))),IF(G15-ROUNDDOWN(G15,0)=0,""," "),IF(((ROUND(G15-ROUNDDOWN(G15,0),2))*100)=0,"",(ROUND(G15-ROUNDDOWN(G15,0),2))*100),IF(G15-ROUNDDOWN(G15,0)=0,"","%"),")"),"")</f>
        <v>(şase 94%)</v>
      </c>
      <c r="H16" s="35" t="str">
        <f t="shared" si="7"/>
        <v>(şase)</v>
      </c>
      <c r="I16" s="32" t="str">
        <f t="shared" si="7"/>
        <v>(şase 80%)</v>
      </c>
      <c r="J16" s="33" t="str">
        <f t="shared" si="7"/>
        <v>(şase 40%)</v>
      </c>
    </row>
    <row r="17" spans="1:16" ht="15.75" customHeight="1" x14ac:dyDescent="0.3">
      <c r="A17" s="50">
        <v>6</v>
      </c>
      <c r="B17" s="56" t="s">
        <v>32</v>
      </c>
      <c r="C17" s="51">
        <v>2019</v>
      </c>
      <c r="D17" s="53" t="s">
        <v>33</v>
      </c>
      <c r="E17" s="45" t="s">
        <v>34</v>
      </c>
      <c r="F17" s="45" t="s">
        <v>35</v>
      </c>
      <c r="G17" s="30">
        <v>6.76</v>
      </c>
      <c r="H17" s="34">
        <v>6</v>
      </c>
      <c r="I17" s="28">
        <v>7</v>
      </c>
      <c r="J17" s="29">
        <f t="shared" ref="J17" si="8">IF(I17="-","-",TRUNC((H17+I17)/2,2))</f>
        <v>6.5</v>
      </c>
    </row>
    <row r="18" spans="1:16" ht="15.75" customHeight="1" x14ac:dyDescent="0.2">
      <c r="A18" s="50"/>
      <c r="B18" s="57"/>
      <c r="C18" s="52"/>
      <c r="D18" s="54"/>
      <c r="E18" s="45"/>
      <c r="F18" s="45"/>
      <c r="G18" s="32" t="str">
        <f t="shared" ref="G18:J18" si="9">IF(G17&lt;&gt;"-",CONCATENATE("(",IF(G17=10,"zece",IF(ROUNDDOWN(G17,0)=9,"nouă",IF(ROUNDDOWN(G17,0)=8,"opt",IF(ROUNDDOWN(G17,0)=7,"şapte",IF(ROUNDDOWN(G17,0)=6,"şase"))))),IF(G17-ROUNDDOWN(G17,0)=0,""," "),IF(((ROUND(G17-ROUNDDOWN(G17,0),2))*100)=0,"",(ROUND(G17-ROUNDDOWN(G17,0),2))*100),IF(G17-ROUNDDOWN(G17,0)=0,"","%"),")"),"")</f>
        <v>(şase 76%)</v>
      </c>
      <c r="H18" s="35" t="str">
        <f t="shared" si="9"/>
        <v>(şase)</v>
      </c>
      <c r="I18" s="32" t="str">
        <f t="shared" si="9"/>
        <v>(şapte)</v>
      </c>
      <c r="J18" s="33" t="str">
        <f t="shared" si="9"/>
        <v>(şase 50%)</v>
      </c>
      <c r="P18" s="27"/>
    </row>
    <row r="19" spans="1:16" ht="15.75" customHeight="1" x14ac:dyDescent="0.3">
      <c r="A19" s="50">
        <v>7</v>
      </c>
      <c r="B19" s="56" t="s">
        <v>36</v>
      </c>
      <c r="C19" s="51">
        <v>2019</v>
      </c>
      <c r="D19" s="53" t="s">
        <v>37</v>
      </c>
      <c r="E19" s="45" t="s">
        <v>38</v>
      </c>
      <c r="F19" s="45" t="s">
        <v>39</v>
      </c>
      <c r="G19" s="30">
        <v>6.33</v>
      </c>
      <c r="H19" s="34">
        <v>5</v>
      </c>
      <c r="I19" s="28">
        <v>6</v>
      </c>
      <c r="J19" s="29">
        <f t="shared" ref="J19" si="10">IF(I19="-","-",TRUNC((H19+I19)/2,2))</f>
        <v>5.5</v>
      </c>
      <c r="L19" s="3"/>
    </row>
    <row r="20" spans="1:16" ht="15.75" customHeight="1" x14ac:dyDescent="0.2">
      <c r="A20" s="50"/>
      <c r="B20" s="57"/>
      <c r="C20" s="52"/>
      <c r="D20" s="54"/>
      <c r="E20" s="45"/>
      <c r="F20" s="45"/>
      <c r="G20" s="32" t="str">
        <f t="shared" ref="G20:I20" si="11">IF(G19&lt;&gt;"-",CONCATENATE("(",IF(G19=10,"zece",IF(ROUNDDOWN(G19,0)=9,"nouă",IF(ROUNDDOWN(G19,0)=8,"opt",IF(ROUNDDOWN(G19,0)=7,"şapte",IF(ROUNDDOWN(G19,0)=6,"şase"))))),IF(G19-ROUNDDOWN(G19,0)=0,""," "),IF(((ROUND(G19-ROUNDDOWN(G19,0),2))*100)=0,"",(ROUND(G19-ROUNDDOWN(G19,0),2))*100),IF(G19-ROUNDDOWN(G19,0)=0,"","%"),")"),"")</f>
        <v>(şase 33%)</v>
      </c>
      <c r="H20" s="36" t="s">
        <v>84</v>
      </c>
      <c r="I20" s="32" t="str">
        <f t="shared" si="11"/>
        <v>(şase)</v>
      </c>
      <c r="J20" s="33" t="s">
        <v>85</v>
      </c>
    </row>
    <row r="21" spans="1:16" ht="15.75" customHeight="1" x14ac:dyDescent="0.3">
      <c r="A21" s="50">
        <v>8</v>
      </c>
      <c r="B21" s="56" t="s">
        <v>40</v>
      </c>
      <c r="C21" s="51">
        <v>2019</v>
      </c>
      <c r="D21" s="53" t="s">
        <v>41</v>
      </c>
      <c r="E21" s="45" t="s">
        <v>42</v>
      </c>
      <c r="F21" s="45" t="s">
        <v>39</v>
      </c>
      <c r="G21" s="30">
        <v>6.31</v>
      </c>
      <c r="H21" s="37">
        <v>5</v>
      </c>
      <c r="I21" s="28">
        <v>6</v>
      </c>
      <c r="J21" s="29">
        <f t="shared" ref="J21" si="12">IF(I21="-","-",TRUNC((H21+I21)/2,2))</f>
        <v>5.5</v>
      </c>
    </row>
    <row r="22" spans="1:16" ht="15.75" customHeight="1" x14ac:dyDescent="0.2">
      <c r="A22" s="50"/>
      <c r="B22" s="57"/>
      <c r="C22" s="52"/>
      <c r="D22" s="54"/>
      <c r="E22" s="45"/>
      <c r="F22" s="45"/>
      <c r="G22" s="32" t="str">
        <f t="shared" ref="G22:I22" si="13">IF(G21&lt;&gt;"-",CONCATENATE("(",IF(G21=10,"zece",IF(ROUNDDOWN(G21,0)=9,"nouă",IF(ROUNDDOWN(G21,0)=8,"opt",IF(ROUNDDOWN(G21,0)=7,"şapte",IF(ROUNDDOWN(G21,0)=6,"şase"))))),IF(G21-ROUNDDOWN(G21,0)=0,""," "),IF(((ROUND(G21-ROUNDDOWN(G21,0),2))*100)=0,"",(ROUND(G21-ROUNDDOWN(G21,0),2))*100),IF(G21-ROUNDDOWN(G21,0)=0,"","%"),")"),"")</f>
        <v>(şase 31%)</v>
      </c>
      <c r="H22" s="36" t="s">
        <v>84</v>
      </c>
      <c r="I22" s="32" t="str">
        <f t="shared" si="13"/>
        <v>(şase)</v>
      </c>
      <c r="J22" s="33" t="s">
        <v>85</v>
      </c>
    </row>
    <row r="23" spans="1:16" ht="15.75" customHeight="1" x14ac:dyDescent="0.3">
      <c r="A23" s="50">
        <v>9</v>
      </c>
      <c r="B23" s="56" t="s">
        <v>43</v>
      </c>
      <c r="C23" s="51">
        <v>2019</v>
      </c>
      <c r="D23" s="53" t="s">
        <v>44</v>
      </c>
      <c r="E23" s="45" t="s">
        <v>75</v>
      </c>
      <c r="F23" s="45" t="s">
        <v>45</v>
      </c>
      <c r="G23" s="30">
        <v>6.2</v>
      </c>
      <c r="H23" s="37">
        <v>5</v>
      </c>
      <c r="I23" s="28">
        <v>6</v>
      </c>
      <c r="J23" s="29">
        <f t="shared" ref="J23" si="14">IF(I23="-","-",TRUNC((H23+I23)/2,2))</f>
        <v>5.5</v>
      </c>
      <c r="L23" s="3"/>
    </row>
    <row r="24" spans="1:16" ht="15.75" customHeight="1" x14ac:dyDescent="0.2">
      <c r="A24" s="50"/>
      <c r="B24" s="57"/>
      <c r="C24" s="52"/>
      <c r="D24" s="54"/>
      <c r="E24" s="45"/>
      <c r="F24" s="45"/>
      <c r="G24" s="32" t="str">
        <f t="shared" ref="G24:I24" si="15">IF(G23&lt;&gt;"-",CONCATENATE("(",IF(G23=10,"zece",IF(ROUNDDOWN(G23,0)=9,"nouă",IF(ROUNDDOWN(G23,0)=8,"opt",IF(ROUNDDOWN(G23,0)=7,"şapte",IF(ROUNDDOWN(G23,0)=6,"şase"))))),IF(G23-ROUNDDOWN(G23,0)=0,""," "),IF(((ROUND(G23-ROUNDDOWN(G23,0),2))*100)=0,"",(ROUND(G23-ROUNDDOWN(G23,0),2))*100),IF(G23-ROUNDDOWN(G23,0)=0,"","%"),")"),"")</f>
        <v>(şase 20%)</v>
      </c>
      <c r="H24" s="35" t="s">
        <v>84</v>
      </c>
      <c r="I24" s="32" t="str">
        <f t="shared" si="15"/>
        <v>(şase)</v>
      </c>
      <c r="J24" s="33" t="s">
        <v>85</v>
      </c>
    </row>
  </sheetData>
  <sheetProtection selectLockedCells="1" selectUnlockedCells="1"/>
  <mergeCells count="57">
    <mergeCell ref="F23:F24"/>
    <mergeCell ref="F21:F22"/>
    <mergeCell ref="A19:A20"/>
    <mergeCell ref="B19:B20"/>
    <mergeCell ref="C19:C20"/>
    <mergeCell ref="D19:D20"/>
    <mergeCell ref="E19:E20"/>
    <mergeCell ref="F19:F20"/>
    <mergeCell ref="A21:A22"/>
    <mergeCell ref="B21:B22"/>
    <mergeCell ref="C21:C22"/>
    <mergeCell ref="D21:D22"/>
    <mergeCell ref="E21:E22"/>
    <mergeCell ref="A23:A24"/>
    <mergeCell ref="B23:B24"/>
    <mergeCell ref="C23:C24"/>
    <mergeCell ref="A17:A18"/>
    <mergeCell ref="B17:B18"/>
    <mergeCell ref="C17:C18"/>
    <mergeCell ref="D17:D18"/>
    <mergeCell ref="E17:E18"/>
    <mergeCell ref="B15:B16"/>
    <mergeCell ref="C15:C16"/>
    <mergeCell ref="D15:D16"/>
    <mergeCell ref="E15:E16"/>
    <mergeCell ref="F15:F16"/>
    <mergeCell ref="D23:D24"/>
    <mergeCell ref="E23:E24"/>
    <mergeCell ref="F13:F14"/>
    <mergeCell ref="A11:A12"/>
    <mergeCell ref="B11:B12"/>
    <mergeCell ref="C11:C12"/>
    <mergeCell ref="D11:D12"/>
    <mergeCell ref="E11:E12"/>
    <mergeCell ref="F11:F12"/>
    <mergeCell ref="A13:A14"/>
    <mergeCell ref="B13:B14"/>
    <mergeCell ref="C13:C14"/>
    <mergeCell ref="D13:D14"/>
    <mergeCell ref="E13:E14"/>
    <mergeCell ref="F17:F18"/>
    <mergeCell ref="A15:A16"/>
    <mergeCell ref="F9:F10"/>
    <mergeCell ref="A1:J2"/>
    <mergeCell ref="A4:K4"/>
    <mergeCell ref="B5:J5"/>
    <mergeCell ref="A7:A8"/>
    <mergeCell ref="B7:B8"/>
    <mergeCell ref="C7:C8"/>
    <mergeCell ref="D7:D8"/>
    <mergeCell ref="E7:E8"/>
    <mergeCell ref="F7:F8"/>
    <mergeCell ref="A9:A10"/>
    <mergeCell ref="B9:B10"/>
    <mergeCell ref="C9:C10"/>
    <mergeCell ref="D9:D10"/>
    <mergeCell ref="E9:E10"/>
  </mergeCells>
  <printOptions horizontalCentered="1" verticalCentered="1"/>
  <pageMargins left="0.39374999999999999" right="0.47222222222222221" top="0.27569444444444446" bottom="0.39374999999999999" header="0.51180555555555551" footer="0.51180555555555551"/>
  <pageSetup paperSize="9" scale="97" firstPageNumber="0" orientation="landscape" horizontalDpi="12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2"/>
  <sheetViews>
    <sheetView topLeftCell="A17" zoomScale="90" zoomScaleNormal="90" workbookViewId="0">
      <selection activeCell="K33" sqref="K33"/>
    </sheetView>
  </sheetViews>
  <sheetFormatPr defaultRowHeight="12.75" x14ac:dyDescent="0.2"/>
  <cols>
    <col min="1" max="1" width="4.85546875" customWidth="1"/>
    <col min="2" max="2" width="34" customWidth="1"/>
    <col min="3" max="3" width="32.85546875" customWidth="1"/>
    <col min="4" max="4" width="13.5703125" customWidth="1"/>
    <col min="5" max="5" width="10.28515625" customWidth="1"/>
    <col min="6" max="6" width="12.140625" customWidth="1"/>
    <col min="7" max="7" width="17.42578125" customWidth="1"/>
  </cols>
  <sheetData>
    <row r="1" spans="1:7" x14ac:dyDescent="0.2">
      <c r="A1" t="s">
        <v>46</v>
      </c>
      <c r="F1" t="s">
        <v>47</v>
      </c>
      <c r="G1" s="6" t="s">
        <v>80</v>
      </c>
    </row>
    <row r="2" spans="1:7" x14ac:dyDescent="0.2">
      <c r="A2" t="s">
        <v>48</v>
      </c>
      <c r="F2" t="s">
        <v>49</v>
      </c>
      <c r="G2" s="7" t="s">
        <v>81</v>
      </c>
    </row>
    <row r="3" spans="1:7" x14ac:dyDescent="0.2">
      <c r="A3" t="s">
        <v>83</v>
      </c>
    </row>
    <row r="4" spans="1:7" x14ac:dyDescent="0.2">
      <c r="A4" t="s">
        <v>50</v>
      </c>
    </row>
    <row r="5" spans="1:7" x14ac:dyDescent="0.2">
      <c r="A5" s="8" t="s">
        <v>51</v>
      </c>
    </row>
    <row r="8" spans="1:7" ht="20.25" customHeight="1" x14ac:dyDescent="0.2">
      <c r="A8" s="58" t="s">
        <v>52</v>
      </c>
      <c r="B8" s="58"/>
      <c r="C8" s="58"/>
      <c r="D8" s="58"/>
      <c r="E8" s="58"/>
      <c r="F8" s="58"/>
      <c r="G8" s="58"/>
    </row>
    <row r="9" spans="1:7" x14ac:dyDescent="0.2">
      <c r="E9" t="s">
        <v>53</v>
      </c>
    </row>
    <row r="11" spans="1:7" s="5" customFormat="1" ht="23.25" customHeight="1" thickBot="1" x14ac:dyDescent="0.25">
      <c r="A11" s="59" t="s">
        <v>2</v>
      </c>
      <c r="B11" s="60" t="s">
        <v>54</v>
      </c>
      <c r="C11" s="60" t="s">
        <v>55</v>
      </c>
      <c r="D11" s="61" t="s">
        <v>56</v>
      </c>
      <c r="E11" s="61"/>
      <c r="F11" s="60" t="s">
        <v>57</v>
      </c>
      <c r="G11" s="62" t="s">
        <v>58</v>
      </c>
    </row>
    <row r="12" spans="1:7" ht="18.75" thickBot="1" x14ac:dyDescent="0.25">
      <c r="A12" s="59"/>
      <c r="B12" s="60"/>
      <c r="C12" s="60"/>
      <c r="D12" s="9" t="s">
        <v>59</v>
      </c>
      <c r="E12" s="9" t="s">
        <v>60</v>
      </c>
      <c r="F12" s="60"/>
      <c r="G12" s="62"/>
    </row>
    <row r="13" spans="1:7" s="8" customFormat="1" ht="13.5" thickBot="1" x14ac:dyDescent="0.25">
      <c r="A13" s="10">
        <v>0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2">
        <v>6</v>
      </c>
    </row>
    <row r="14" spans="1:7" ht="18" customHeight="1" x14ac:dyDescent="0.2">
      <c r="A14" s="64">
        <v>1</v>
      </c>
      <c r="B14" s="66" t="str">
        <f>'11'!D7</f>
        <v>CATRUC I. Constantin</v>
      </c>
      <c r="C14" s="67" t="str">
        <f>'11'!E7</f>
        <v>Sisteme pentru monitorizarea pistelor de biciclete</v>
      </c>
      <c r="D14" s="67" t="str">
        <f>'11'!F7</f>
        <v>Conf. Dr. Ing. Ilona Mădălina Costea</v>
      </c>
      <c r="E14" s="69"/>
      <c r="F14" s="13">
        <f>'11'!J7</f>
        <v>7.5</v>
      </c>
      <c r="G14" s="71"/>
    </row>
    <row r="15" spans="1:7" ht="18" customHeight="1" x14ac:dyDescent="0.2">
      <c r="A15" s="65"/>
      <c r="B15" s="55"/>
      <c r="C15" s="68"/>
      <c r="D15" s="68"/>
      <c r="E15" s="70"/>
      <c r="F15" s="14" t="str">
        <f>'11'!J8</f>
        <v>(şapte 50%)</v>
      </c>
      <c r="G15" s="63"/>
    </row>
    <row r="16" spans="1:7" ht="18" customHeight="1" x14ac:dyDescent="0.2">
      <c r="A16" s="65">
        <v>2</v>
      </c>
      <c r="B16" s="55" t="str">
        <f>'11'!D9</f>
        <v>PAVEL D.R. Elena-Claudia</v>
      </c>
      <c r="C16" s="68" t="str">
        <f>'11'!E9</f>
        <v>Sistem pentru monitorizarea balizelor luminoase</v>
      </c>
      <c r="D16" s="68" t="str">
        <f>'11'!F9</f>
        <v>Ș.L. Dr. Ing. Luigi Gabriel Obreja</v>
      </c>
      <c r="E16" s="70"/>
      <c r="F16" s="15">
        <f>'11'!J9</f>
        <v>7.8</v>
      </c>
      <c r="G16" s="63"/>
    </row>
    <row r="17" spans="1:7" ht="18" customHeight="1" x14ac:dyDescent="0.2">
      <c r="A17" s="65"/>
      <c r="B17" s="55"/>
      <c r="C17" s="68"/>
      <c r="D17" s="68"/>
      <c r="E17" s="70"/>
      <c r="F17" s="14" t="str">
        <f>'11'!J10</f>
        <v>(şapte 80%)</v>
      </c>
      <c r="G17" s="63"/>
    </row>
    <row r="18" spans="1:7" ht="18" customHeight="1" x14ac:dyDescent="0.2">
      <c r="A18" s="65">
        <v>3</v>
      </c>
      <c r="B18" s="55" t="str">
        <f>'11'!D11</f>
        <v>ZAMFIR D. Alexandru-Marian</v>
      </c>
      <c r="C18" s="68" t="str">
        <f>'11'!E11</f>
        <v>Sisteme de bike sharing</v>
      </c>
      <c r="D18" s="68" t="str">
        <f>'11'!F11</f>
        <v>Ş.l. dr. ing. Timnea Radu Şerban</v>
      </c>
      <c r="E18" s="70"/>
      <c r="F18" s="15">
        <f>'11'!J11</f>
        <v>6</v>
      </c>
      <c r="G18" s="63"/>
    </row>
    <row r="19" spans="1:7" ht="18" customHeight="1" x14ac:dyDescent="0.2">
      <c r="A19" s="65"/>
      <c r="B19" s="55"/>
      <c r="C19" s="68"/>
      <c r="D19" s="68"/>
      <c r="E19" s="70"/>
      <c r="F19" s="16" t="str">
        <f>'11'!J12</f>
        <v>(şase)</v>
      </c>
      <c r="G19" s="63"/>
    </row>
    <row r="20" spans="1:7" ht="18" customHeight="1" x14ac:dyDescent="0.2">
      <c r="A20" s="65">
        <v>4</v>
      </c>
      <c r="B20" s="55" t="str">
        <f>'11'!D13</f>
        <v>TIHON M. Ioan-Alexandru</v>
      </c>
      <c r="C20" s="68" t="str">
        <f>'11'!E13</f>
        <v>Detector de trecere pe roșu și transmiterea imaginilor din intersecții</v>
      </c>
      <c r="D20" s="68" t="str">
        <f>'11'!F13</f>
        <v>Ş.l. dr. ing. Valentin Stan</v>
      </c>
      <c r="E20" s="70"/>
      <c r="F20" s="15">
        <f>'11'!J13</f>
        <v>6</v>
      </c>
      <c r="G20" s="63"/>
    </row>
    <row r="21" spans="1:7" ht="18" customHeight="1" x14ac:dyDescent="0.2">
      <c r="A21" s="65"/>
      <c r="B21" s="55"/>
      <c r="C21" s="68"/>
      <c r="D21" s="68"/>
      <c r="E21" s="70"/>
      <c r="F21" s="16" t="str">
        <f>'11'!J14</f>
        <v>(şase)</v>
      </c>
      <c r="G21" s="63"/>
    </row>
    <row r="22" spans="1:7" ht="18" customHeight="1" x14ac:dyDescent="0.2">
      <c r="A22" s="65">
        <v>5</v>
      </c>
      <c r="B22" s="55" t="str">
        <f>'11'!D15</f>
        <v>CATARGIU V. Sebastian-Răzvan</v>
      </c>
      <c r="C22" s="68" t="str">
        <f>'11'!E15</f>
        <v>Sisteme de informare a călătorilor în mijloace de transport în comun</v>
      </c>
      <c r="D22" s="68" t="str">
        <f>'11'!F15</f>
        <v>Ş.l. dr. ing. Timnea Radu Şerban</v>
      </c>
      <c r="E22" s="70"/>
      <c r="F22" s="15">
        <f>'11'!J15</f>
        <v>6.4</v>
      </c>
      <c r="G22" s="63"/>
    </row>
    <row r="23" spans="1:7" ht="18" customHeight="1" x14ac:dyDescent="0.2">
      <c r="A23" s="65"/>
      <c r="B23" s="55"/>
      <c r="C23" s="68"/>
      <c r="D23" s="68"/>
      <c r="E23" s="70"/>
      <c r="F23" s="16" t="str">
        <f>'11'!J16</f>
        <v>(şase 40%)</v>
      </c>
      <c r="G23" s="63"/>
    </row>
    <row r="24" spans="1:7" ht="18" customHeight="1" x14ac:dyDescent="0.2">
      <c r="A24" s="65">
        <v>6</v>
      </c>
      <c r="B24" s="55" t="str">
        <f>'11'!D17</f>
        <v>CONSTANTINESCU Gh. M. Dan-Alexandru</v>
      </c>
      <c r="C24" s="68" t="str">
        <f>'11'!E17</f>
        <v>Sistem automat de control al parcării de autovehicule</v>
      </c>
      <c r="D24" s="68" t="str">
        <f>'11'!F17</f>
        <v>S.L. Dr. Ing. Laurențiu Dorin Burețea</v>
      </c>
      <c r="E24" s="70"/>
      <c r="F24" s="15">
        <f>'11'!J17</f>
        <v>6.5</v>
      </c>
      <c r="G24" s="63"/>
    </row>
    <row r="25" spans="1:7" ht="18" customHeight="1" x14ac:dyDescent="0.2">
      <c r="A25" s="65"/>
      <c r="B25" s="55"/>
      <c r="C25" s="68"/>
      <c r="D25" s="68"/>
      <c r="E25" s="70"/>
      <c r="F25" s="16" t="str">
        <f>'11'!J18</f>
        <v>(şase 50%)</v>
      </c>
      <c r="G25" s="63"/>
    </row>
    <row r="26" spans="1:7" ht="18" customHeight="1" x14ac:dyDescent="0.2">
      <c r="A26" s="65">
        <v>7</v>
      </c>
      <c r="B26" s="55" t="str">
        <f>'11'!D19</f>
        <v>STANCIU I. Ana-Maria-Alexandra</v>
      </c>
      <c r="C26" s="68" t="str">
        <f>'11'!E19</f>
        <v>Sisteme de taxare</v>
      </c>
      <c r="D26" s="68" t="str">
        <f>'11'!F19</f>
        <v>Conf. Dr. Ing. Răzvan Andrei Gheorghiu</v>
      </c>
      <c r="E26" s="70"/>
      <c r="F26" s="15">
        <f>'11'!J19</f>
        <v>5.5</v>
      </c>
      <c r="G26" s="63" t="s">
        <v>86</v>
      </c>
    </row>
    <row r="27" spans="1:7" ht="18" customHeight="1" x14ac:dyDescent="0.2">
      <c r="A27" s="65"/>
      <c r="B27" s="55"/>
      <c r="C27" s="68"/>
      <c r="D27" s="68"/>
      <c r="E27" s="70"/>
      <c r="F27" s="16" t="str">
        <f>'11'!J20</f>
        <v>(cinci 50%)</v>
      </c>
      <c r="G27" s="63"/>
    </row>
    <row r="28" spans="1:7" ht="18" customHeight="1" x14ac:dyDescent="0.2">
      <c r="A28" s="65">
        <v>8</v>
      </c>
      <c r="B28" s="55" t="str">
        <f>'11'!D21</f>
        <v>STOIAN M. Andrei-Lucian</v>
      </c>
      <c r="C28" s="68" t="str">
        <f>'11'!E21</f>
        <v>Sisteme de parcare în mediul urban</v>
      </c>
      <c r="D28" s="68" t="str">
        <f>'11'!F21</f>
        <v>Conf. Dr. Ing. Răzvan Andrei Gheorghiu</v>
      </c>
      <c r="E28" s="70"/>
      <c r="F28" s="15">
        <f>'11'!J21</f>
        <v>5.5</v>
      </c>
      <c r="G28" s="63" t="s">
        <v>86</v>
      </c>
    </row>
    <row r="29" spans="1:7" ht="18" customHeight="1" x14ac:dyDescent="0.2">
      <c r="A29" s="65"/>
      <c r="B29" s="55"/>
      <c r="C29" s="68"/>
      <c r="D29" s="68"/>
      <c r="E29" s="70"/>
      <c r="F29" s="16" t="str">
        <f>'11'!J22</f>
        <v>(cinci 50%)</v>
      </c>
      <c r="G29" s="63"/>
    </row>
    <row r="30" spans="1:7" ht="21" customHeight="1" x14ac:dyDescent="0.2">
      <c r="A30" s="65">
        <v>9</v>
      </c>
      <c r="B30" s="55" t="str">
        <f>'11'!D23</f>
        <v>AL TAMIMI Adi Wael</v>
      </c>
      <c r="C30" s="68" t="str">
        <f>'11'!E23</f>
        <v>Sistem de bike sharing automatizat</v>
      </c>
      <c r="D30" s="68" t="str">
        <f>'11'!F23</f>
        <v>Conf. Dr. Ing. Florin Codruț Nemțanu</v>
      </c>
      <c r="E30" s="70"/>
      <c r="F30" s="15">
        <f>'11'!J23</f>
        <v>5.5</v>
      </c>
      <c r="G30" s="63" t="s">
        <v>86</v>
      </c>
    </row>
    <row r="31" spans="1:7" ht="21" customHeight="1" x14ac:dyDescent="0.2">
      <c r="A31" s="65"/>
      <c r="B31" s="55"/>
      <c r="C31" s="68"/>
      <c r="D31" s="68"/>
      <c r="E31" s="70"/>
      <c r="F31" s="16" t="str">
        <f>'11'!J24</f>
        <v>(cinci 50%)</v>
      </c>
      <c r="G31" s="63"/>
    </row>
    <row r="33" spans="1:16" ht="12.75" customHeight="1" x14ac:dyDescent="0.2">
      <c r="A33" s="72" t="s">
        <v>61</v>
      </c>
      <c r="B33" s="72"/>
      <c r="D33" s="73" t="s">
        <v>62</v>
      </c>
      <c r="E33" s="73"/>
      <c r="F33" s="73"/>
      <c r="G33" s="73"/>
    </row>
    <row r="34" spans="1:16" x14ac:dyDescent="0.2">
      <c r="B34" s="17" t="s">
        <v>60</v>
      </c>
      <c r="D34" t="s">
        <v>63</v>
      </c>
      <c r="G34" t="s">
        <v>64</v>
      </c>
    </row>
    <row r="35" spans="1:16" x14ac:dyDescent="0.2">
      <c r="A35" s="6" t="s">
        <v>65</v>
      </c>
    </row>
    <row r="36" spans="1:16" ht="14.25" customHeight="1" x14ac:dyDescent="0.2">
      <c r="D36" s="26" t="s">
        <v>66</v>
      </c>
      <c r="K36" s="38"/>
    </row>
    <row r="37" spans="1:16" ht="13.5" customHeight="1" x14ac:dyDescent="0.2">
      <c r="A37" s="73" t="s">
        <v>67</v>
      </c>
      <c r="B37" s="73"/>
      <c r="O37" s="38"/>
      <c r="P37" s="38"/>
    </row>
    <row r="38" spans="1:16" ht="14.25" customHeight="1" x14ac:dyDescent="0.2">
      <c r="B38" s="17" t="s">
        <v>60</v>
      </c>
      <c r="D38" s="26" t="s">
        <v>77</v>
      </c>
      <c r="O38" s="38"/>
    </row>
    <row r="39" spans="1:16" ht="11.25" customHeight="1" x14ac:dyDescent="0.2">
      <c r="A39" s="26" t="s">
        <v>76</v>
      </c>
      <c r="O39" s="38"/>
    </row>
    <row r="40" spans="1:16" x14ac:dyDescent="0.2">
      <c r="D40" s="6" t="s">
        <v>78</v>
      </c>
    </row>
    <row r="42" spans="1:16" x14ac:dyDescent="0.2">
      <c r="D42" s="6" t="s">
        <v>79</v>
      </c>
    </row>
  </sheetData>
  <sheetProtection selectLockedCells="1" selectUnlockedCells="1"/>
  <mergeCells count="64">
    <mergeCell ref="A33:B33"/>
    <mergeCell ref="D33:G33"/>
    <mergeCell ref="A37:B37"/>
    <mergeCell ref="A30:A31"/>
    <mergeCell ref="B30:B31"/>
    <mergeCell ref="C30:C31"/>
    <mergeCell ref="D30:D31"/>
    <mergeCell ref="E30:E31"/>
    <mergeCell ref="G30:G31"/>
    <mergeCell ref="G28:G29"/>
    <mergeCell ref="A26:A27"/>
    <mergeCell ref="B26:B27"/>
    <mergeCell ref="C26:C27"/>
    <mergeCell ref="D26:D27"/>
    <mergeCell ref="E26:E27"/>
    <mergeCell ref="G26:G27"/>
    <mergeCell ref="A28:A29"/>
    <mergeCell ref="B28:B29"/>
    <mergeCell ref="C28:C29"/>
    <mergeCell ref="D28:D29"/>
    <mergeCell ref="E28:E29"/>
    <mergeCell ref="G24:G25"/>
    <mergeCell ref="A22:A23"/>
    <mergeCell ref="B22:B23"/>
    <mergeCell ref="C22:C23"/>
    <mergeCell ref="D22:D23"/>
    <mergeCell ref="E22:E23"/>
    <mergeCell ref="G22:G23"/>
    <mergeCell ref="A24:A25"/>
    <mergeCell ref="B24:B25"/>
    <mergeCell ref="C24:C25"/>
    <mergeCell ref="D24:D25"/>
    <mergeCell ref="E24:E25"/>
    <mergeCell ref="G20:G21"/>
    <mergeCell ref="A18:A19"/>
    <mergeCell ref="B18:B19"/>
    <mergeCell ref="C18:C19"/>
    <mergeCell ref="D18:D19"/>
    <mergeCell ref="E18:E19"/>
    <mergeCell ref="G18:G19"/>
    <mergeCell ref="A20:A21"/>
    <mergeCell ref="B20:B21"/>
    <mergeCell ref="C20:C21"/>
    <mergeCell ref="D20:D21"/>
    <mergeCell ref="E20:E21"/>
    <mergeCell ref="G16:G17"/>
    <mergeCell ref="A14:A15"/>
    <mergeCell ref="B14:B15"/>
    <mergeCell ref="C14:C15"/>
    <mergeCell ref="D14:D15"/>
    <mergeCell ref="E14:E15"/>
    <mergeCell ref="G14:G15"/>
    <mergeCell ref="A16:A17"/>
    <mergeCell ref="B16:B17"/>
    <mergeCell ref="C16:C17"/>
    <mergeCell ref="D16:D17"/>
    <mergeCell ref="E16:E17"/>
    <mergeCell ref="A8:G8"/>
    <mergeCell ref="A11:A12"/>
    <mergeCell ref="B11:B12"/>
    <mergeCell ref="C11:C12"/>
    <mergeCell ref="D11:E11"/>
    <mergeCell ref="F11:F12"/>
    <mergeCell ref="G11:G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03" firstPageNumber="0" orientation="landscape" horizontalDpi="1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5"/>
  <sheetViews>
    <sheetView tabSelected="1" topLeftCell="A9" workbookViewId="0">
      <selection activeCell="L40" sqref="L40"/>
    </sheetView>
  </sheetViews>
  <sheetFormatPr defaultRowHeight="12.75" x14ac:dyDescent="0.2"/>
  <cols>
    <col min="1" max="1" width="4.85546875" customWidth="1"/>
    <col min="2" max="2" width="34" customWidth="1"/>
    <col min="3" max="3" width="13.140625" customWidth="1"/>
    <col min="4" max="4" width="12.5703125" customWidth="1"/>
    <col min="5" max="5" width="12.28515625" customWidth="1"/>
    <col min="6" max="6" width="14.85546875" customWidth="1"/>
    <col min="7" max="7" width="26.28515625" customWidth="1"/>
  </cols>
  <sheetData>
    <row r="1" spans="1:7" x14ac:dyDescent="0.2">
      <c r="A1" t="s">
        <v>46</v>
      </c>
      <c r="F1" t="s">
        <v>47</v>
      </c>
      <c r="G1" s="6" t="s">
        <v>80</v>
      </c>
    </row>
    <row r="2" spans="1:7" x14ac:dyDescent="0.2">
      <c r="A2" t="s">
        <v>48</v>
      </c>
      <c r="F2" t="s">
        <v>49</v>
      </c>
      <c r="G2" s="7" t="s">
        <v>81</v>
      </c>
    </row>
    <row r="3" spans="1:7" x14ac:dyDescent="0.2">
      <c r="A3" t="s">
        <v>82</v>
      </c>
    </row>
    <row r="4" spans="1:7" x14ac:dyDescent="0.2">
      <c r="A4" t="s">
        <v>50</v>
      </c>
    </row>
    <row r="5" spans="1:7" x14ac:dyDescent="0.2">
      <c r="A5" s="8" t="s">
        <v>51</v>
      </c>
    </row>
    <row r="8" spans="1:7" ht="20.25" customHeight="1" x14ac:dyDescent="0.2">
      <c r="A8" s="58" t="s">
        <v>68</v>
      </c>
      <c r="B8" s="58"/>
      <c r="C8" s="58"/>
      <c r="D8" s="58"/>
      <c r="E8" s="58"/>
      <c r="F8" s="58"/>
      <c r="G8" s="58"/>
    </row>
    <row r="9" spans="1:7" x14ac:dyDescent="0.2">
      <c r="F9" t="s">
        <v>53</v>
      </c>
    </row>
    <row r="12" spans="1:7" ht="13.5" thickBot="1" x14ac:dyDescent="0.25"/>
    <row r="13" spans="1:7" s="5" customFormat="1" ht="15" customHeight="1" thickBot="1" x14ac:dyDescent="0.25">
      <c r="A13" s="59" t="s">
        <v>2</v>
      </c>
      <c r="B13" s="60" t="s">
        <v>54</v>
      </c>
      <c r="C13" s="74" t="s">
        <v>69</v>
      </c>
      <c r="D13" s="74"/>
      <c r="E13" s="60" t="s">
        <v>57</v>
      </c>
      <c r="F13" s="60" t="s">
        <v>70</v>
      </c>
      <c r="G13" s="62" t="s">
        <v>71</v>
      </c>
    </row>
    <row r="14" spans="1:7" s="5" customFormat="1" ht="12" customHeight="1" thickBot="1" x14ac:dyDescent="0.25">
      <c r="A14" s="59"/>
      <c r="B14" s="60"/>
      <c r="C14" s="75" t="s">
        <v>72</v>
      </c>
      <c r="D14" s="75"/>
      <c r="E14" s="60"/>
      <c r="F14" s="60"/>
      <c r="G14" s="62"/>
    </row>
    <row r="15" spans="1:7" ht="13.5" thickBot="1" x14ac:dyDescent="0.25">
      <c r="A15" s="59"/>
      <c r="B15" s="60"/>
      <c r="C15" s="18" t="s">
        <v>73</v>
      </c>
      <c r="D15" s="18" t="s">
        <v>74</v>
      </c>
      <c r="E15" s="60"/>
      <c r="F15" s="60"/>
      <c r="G15" s="62"/>
    </row>
    <row r="16" spans="1:7" s="8" customFormat="1" ht="13.5" thickBot="1" x14ac:dyDescent="0.25">
      <c r="A16" s="42">
        <v>0</v>
      </c>
      <c r="B16" s="43">
        <v>1</v>
      </c>
      <c r="C16" s="43">
        <v>2</v>
      </c>
      <c r="D16" s="43">
        <v>3</v>
      </c>
      <c r="E16" s="43">
        <v>4</v>
      </c>
      <c r="F16" s="43">
        <v>5</v>
      </c>
      <c r="G16" s="44">
        <v>6</v>
      </c>
    </row>
    <row r="17" spans="1:7" s="8" customFormat="1" ht="18" customHeight="1" thickBot="1" x14ac:dyDescent="0.25">
      <c r="A17" s="76">
        <v>1</v>
      </c>
      <c r="B17" s="77" t="str">
        <f>'11'!D7</f>
        <v>CATRUC I. Constantin</v>
      </c>
      <c r="C17" s="19">
        <f>'11'!H7</f>
        <v>7</v>
      </c>
      <c r="D17" s="19">
        <f>'11'!I7</f>
        <v>8</v>
      </c>
      <c r="E17" s="19">
        <f>'11'!J7</f>
        <v>7.5</v>
      </c>
      <c r="F17" s="19">
        <f>'11'!G7</f>
        <v>7.26</v>
      </c>
      <c r="G17" s="78"/>
    </row>
    <row r="18" spans="1:7" ht="18" customHeight="1" x14ac:dyDescent="0.2">
      <c r="A18" s="76"/>
      <c r="B18" s="77"/>
      <c r="C18" s="20" t="str">
        <f>'11'!H8</f>
        <v>(şapte)</v>
      </c>
      <c r="D18" s="20" t="str">
        <f>'11'!I8</f>
        <v>(opt)</v>
      </c>
      <c r="E18" s="20" t="str">
        <f>'11'!J8</f>
        <v>(şapte 50%)</v>
      </c>
      <c r="F18" s="20" t="str">
        <f>'11'!G8</f>
        <v>(şapte 26%)</v>
      </c>
      <c r="G18" s="78"/>
    </row>
    <row r="19" spans="1:7" ht="18" customHeight="1" x14ac:dyDescent="0.2">
      <c r="A19" s="79">
        <v>2</v>
      </c>
      <c r="B19" s="80" t="str">
        <f>'11'!D9</f>
        <v>PAVEL D.R. Elena-Claudia</v>
      </c>
      <c r="C19" s="19">
        <f>'11'!H9</f>
        <v>7.6</v>
      </c>
      <c r="D19" s="19">
        <f>'11'!I9</f>
        <v>8</v>
      </c>
      <c r="E19" s="19">
        <f>'11'!J9</f>
        <v>7.8</v>
      </c>
      <c r="F19" s="19">
        <f>'11'!G9</f>
        <v>7.63</v>
      </c>
      <c r="G19" s="81"/>
    </row>
    <row r="20" spans="1:7" ht="18" customHeight="1" x14ac:dyDescent="0.2">
      <c r="A20" s="79"/>
      <c r="B20" s="80"/>
      <c r="C20" s="20" t="str">
        <f>'11'!H10</f>
        <v>(şapte 60%)</v>
      </c>
      <c r="D20" s="20" t="str">
        <f>'11'!I10</f>
        <v>(opt)</v>
      </c>
      <c r="E20" s="20" t="str">
        <f>'11'!J10</f>
        <v>(şapte 80%)</v>
      </c>
      <c r="F20" s="20" t="str">
        <f>'11'!G10</f>
        <v>(şapte 63%)</v>
      </c>
      <c r="G20" s="81"/>
    </row>
    <row r="21" spans="1:7" ht="18" customHeight="1" x14ac:dyDescent="0.2">
      <c r="A21" s="79">
        <v>3</v>
      </c>
      <c r="B21" s="80" t="str">
        <f>'11'!D11</f>
        <v>ZAMFIR D. Alexandru-Marian</v>
      </c>
      <c r="C21" s="19">
        <f>'11'!H11</f>
        <v>5</v>
      </c>
      <c r="D21" s="19">
        <f>'11'!I11</f>
        <v>7</v>
      </c>
      <c r="E21" s="19">
        <f>'11'!J11</f>
        <v>6</v>
      </c>
      <c r="F21" s="19">
        <f>'11'!G11</f>
        <v>6.72</v>
      </c>
      <c r="G21" s="81"/>
    </row>
    <row r="22" spans="1:7" ht="18" customHeight="1" x14ac:dyDescent="0.2">
      <c r="A22" s="79"/>
      <c r="B22" s="80"/>
      <c r="C22" s="21" t="str">
        <f>'11'!H12</f>
        <v>(cinci)</v>
      </c>
      <c r="D22" s="20" t="str">
        <f>'11'!I12</f>
        <v>(şapte)</v>
      </c>
      <c r="E22" s="20" t="str">
        <f>'11'!J12</f>
        <v>(şase)</v>
      </c>
      <c r="F22" s="20" t="str">
        <f>'11'!G12</f>
        <v>(şase 72%)</v>
      </c>
      <c r="G22" s="81"/>
    </row>
    <row r="23" spans="1:7" ht="18" customHeight="1" x14ac:dyDescent="0.2">
      <c r="A23" s="79">
        <v>4</v>
      </c>
      <c r="B23" s="80" t="str">
        <f>'11'!D13</f>
        <v>TIHON M. Ioan-Alexandru</v>
      </c>
      <c r="C23" s="19">
        <f>'11'!H13</f>
        <v>6</v>
      </c>
      <c r="D23" s="19">
        <f>'11'!I13</f>
        <v>6</v>
      </c>
      <c r="E23" s="19">
        <f>'11'!J13</f>
        <v>6</v>
      </c>
      <c r="F23" s="19">
        <f>'11'!G13</f>
        <v>6.96</v>
      </c>
      <c r="G23" s="81"/>
    </row>
    <row r="24" spans="1:7" ht="18" customHeight="1" x14ac:dyDescent="0.2">
      <c r="A24" s="79"/>
      <c r="B24" s="80"/>
      <c r="C24" s="20" t="str">
        <f>'11'!H14</f>
        <v>(şase)</v>
      </c>
      <c r="D24" s="20" t="str">
        <f>'11'!I14</f>
        <v>(şase)</v>
      </c>
      <c r="E24" s="20" t="str">
        <f>'11'!J14</f>
        <v>(şase)</v>
      </c>
      <c r="F24" s="20" t="str">
        <f>'11'!G14</f>
        <v>(şase 96%)</v>
      </c>
      <c r="G24" s="81"/>
    </row>
    <row r="25" spans="1:7" ht="18" customHeight="1" x14ac:dyDescent="0.2">
      <c r="A25" s="79">
        <v>5</v>
      </c>
      <c r="B25" s="80" t="str">
        <f>'11'!D15</f>
        <v>CATARGIU V. Sebastian-Răzvan</v>
      </c>
      <c r="C25" s="19">
        <f>'11'!H15</f>
        <v>6</v>
      </c>
      <c r="D25" s="19">
        <f>'11'!I15</f>
        <v>6.8</v>
      </c>
      <c r="E25" s="19">
        <f>'11'!J15</f>
        <v>6.4</v>
      </c>
      <c r="F25" s="19">
        <f>'11'!G15</f>
        <v>6.94</v>
      </c>
      <c r="G25" s="82"/>
    </row>
    <row r="26" spans="1:7" ht="18" customHeight="1" x14ac:dyDescent="0.2">
      <c r="A26" s="79"/>
      <c r="B26" s="80"/>
      <c r="C26" s="20" t="str">
        <f>'11'!H16</f>
        <v>(şase)</v>
      </c>
      <c r="D26" s="20" t="str">
        <f>'11'!I16</f>
        <v>(şase 80%)</v>
      </c>
      <c r="E26" s="20" t="str">
        <f>'11'!J16</f>
        <v>(şase 40%)</v>
      </c>
      <c r="F26" s="20" t="str">
        <f>'11'!G16</f>
        <v>(şase 94%)</v>
      </c>
      <c r="G26" s="82"/>
    </row>
    <row r="27" spans="1:7" ht="18" customHeight="1" x14ac:dyDescent="0.2">
      <c r="A27" s="79">
        <v>6</v>
      </c>
      <c r="B27" s="80" t="str">
        <f>'11'!D17</f>
        <v>CONSTANTINESCU Gh. M. Dan-Alexandru</v>
      </c>
      <c r="C27" s="19">
        <f>'11'!H17</f>
        <v>6</v>
      </c>
      <c r="D27" s="19">
        <f>'11'!I17</f>
        <v>7</v>
      </c>
      <c r="E27" s="19">
        <f>'11'!J17</f>
        <v>6.5</v>
      </c>
      <c r="F27" s="19">
        <f>'11'!G17</f>
        <v>6.76</v>
      </c>
      <c r="G27" s="82"/>
    </row>
    <row r="28" spans="1:7" ht="18" customHeight="1" x14ac:dyDescent="0.2">
      <c r="A28" s="79"/>
      <c r="B28" s="80"/>
      <c r="C28" s="20" t="str">
        <f>'11'!H18</f>
        <v>(şase)</v>
      </c>
      <c r="D28" s="20" t="str">
        <f>'11'!I18</f>
        <v>(şapte)</v>
      </c>
      <c r="E28" s="20" t="str">
        <f>'11'!J18</f>
        <v>(şase 50%)</v>
      </c>
      <c r="F28" s="20" t="str">
        <f>'11'!G18</f>
        <v>(şase 76%)</v>
      </c>
      <c r="G28" s="82"/>
    </row>
    <row r="29" spans="1:7" ht="18" customHeight="1" x14ac:dyDescent="0.2">
      <c r="A29" s="79">
        <v>7</v>
      </c>
      <c r="B29" s="80" t="str">
        <f>'11'!D19</f>
        <v>STANCIU I. Ana-Maria-Alexandra</v>
      </c>
      <c r="C29" s="19">
        <f>'11'!H19</f>
        <v>5</v>
      </c>
      <c r="D29" s="19">
        <f>'11'!I19</f>
        <v>6</v>
      </c>
      <c r="E29" s="19">
        <f>'11'!J19</f>
        <v>5.5</v>
      </c>
      <c r="F29" s="19">
        <f>'11'!G19</f>
        <v>6.33</v>
      </c>
      <c r="G29" s="82"/>
    </row>
    <row r="30" spans="1:7" ht="18" customHeight="1" x14ac:dyDescent="0.2">
      <c r="A30" s="79"/>
      <c r="B30" s="80"/>
      <c r="C30" s="20" t="str">
        <f>'11'!H20</f>
        <v>(cinci)</v>
      </c>
      <c r="D30" s="20" t="str">
        <f>'11'!I20</f>
        <v>(şase)</v>
      </c>
      <c r="E30" s="20" t="str">
        <f>'11'!J20</f>
        <v>(cinci 50%)</v>
      </c>
      <c r="F30" s="20" t="str">
        <f>'11'!G20</f>
        <v>(şase 33%)</v>
      </c>
      <c r="G30" s="82"/>
    </row>
    <row r="31" spans="1:7" ht="18" customHeight="1" x14ac:dyDescent="0.2">
      <c r="A31" s="79">
        <v>8</v>
      </c>
      <c r="B31" s="80" t="str">
        <f>'11'!D21</f>
        <v>STOIAN M. Andrei-Lucian</v>
      </c>
      <c r="C31" s="19">
        <f>'11'!H21</f>
        <v>5</v>
      </c>
      <c r="D31" s="19">
        <f>'11'!I21</f>
        <v>6</v>
      </c>
      <c r="E31" s="19">
        <f>'11'!J21</f>
        <v>5.5</v>
      </c>
      <c r="F31" s="19">
        <f>'11'!G21</f>
        <v>6.31</v>
      </c>
      <c r="G31" s="82"/>
    </row>
    <row r="32" spans="1:7" ht="18" customHeight="1" x14ac:dyDescent="0.2">
      <c r="A32" s="79"/>
      <c r="B32" s="80"/>
      <c r="C32" s="20" t="str">
        <f>'11'!H22</f>
        <v>(cinci)</v>
      </c>
      <c r="D32" s="20" t="str">
        <f>'11'!I22</f>
        <v>(şase)</v>
      </c>
      <c r="E32" s="20" t="str">
        <f>'11'!J22</f>
        <v>(cinci 50%)</v>
      </c>
      <c r="F32" s="20" t="str">
        <f>'11'!G22</f>
        <v>(şase 31%)</v>
      </c>
      <c r="G32" s="82"/>
    </row>
    <row r="33" spans="1:7" ht="18" customHeight="1" x14ac:dyDescent="0.2">
      <c r="A33" s="79">
        <v>9</v>
      </c>
      <c r="B33" s="80" t="str">
        <f>'11'!D23</f>
        <v>AL TAMIMI Adi Wael</v>
      </c>
      <c r="C33" s="19">
        <f>'11'!H23</f>
        <v>5</v>
      </c>
      <c r="D33" s="19">
        <f>'11'!I23</f>
        <v>6</v>
      </c>
      <c r="E33" s="19">
        <f>'11'!J23</f>
        <v>5.5</v>
      </c>
      <c r="F33" s="19">
        <f>'11'!G23</f>
        <v>6.2</v>
      </c>
      <c r="G33" s="82"/>
    </row>
    <row r="34" spans="1:7" ht="18" customHeight="1" x14ac:dyDescent="0.2">
      <c r="A34" s="79"/>
      <c r="B34" s="80"/>
      <c r="C34" s="20" t="str">
        <f>'11'!H24</f>
        <v>(cinci)</v>
      </c>
      <c r="D34" s="20" t="str">
        <f>'11'!I24</f>
        <v>(şase)</v>
      </c>
      <c r="E34" s="20" t="str">
        <f>'11'!J24</f>
        <v>(cinci 50%)</v>
      </c>
      <c r="F34" s="20" t="str">
        <f>'11'!G24</f>
        <v>(şase 20%)</v>
      </c>
      <c r="G34" s="82"/>
    </row>
    <row r="36" spans="1:7" ht="12.75" customHeight="1" x14ac:dyDescent="0.2">
      <c r="A36" s="72" t="s">
        <v>61</v>
      </c>
      <c r="B36" s="72"/>
      <c r="D36" s="73" t="s">
        <v>62</v>
      </c>
      <c r="E36" s="73"/>
      <c r="F36" s="73"/>
      <c r="G36" s="73"/>
    </row>
    <row r="37" spans="1:7" x14ac:dyDescent="0.2">
      <c r="B37" s="17" t="s">
        <v>60</v>
      </c>
      <c r="D37" t="s">
        <v>63</v>
      </c>
      <c r="G37" t="s">
        <v>64</v>
      </c>
    </row>
    <row r="38" spans="1:7" x14ac:dyDescent="0.2">
      <c r="A38" s="6" t="s">
        <v>65</v>
      </c>
    </row>
    <row r="39" spans="1:7" x14ac:dyDescent="0.2">
      <c r="D39" s="26" t="s">
        <v>66</v>
      </c>
    </row>
    <row r="40" spans="1:7" x14ac:dyDescent="0.2">
      <c r="A40" s="73" t="s">
        <v>67</v>
      </c>
      <c r="B40" s="73"/>
    </row>
    <row r="41" spans="1:7" x14ac:dyDescent="0.2">
      <c r="B41" s="17" t="s">
        <v>60</v>
      </c>
      <c r="D41" s="26" t="s">
        <v>77</v>
      </c>
    </row>
    <row r="42" spans="1:7" x14ac:dyDescent="0.2">
      <c r="A42" s="26" t="s">
        <v>76</v>
      </c>
    </row>
    <row r="43" spans="1:7" x14ac:dyDescent="0.2">
      <c r="D43" s="6" t="s">
        <v>78</v>
      </c>
    </row>
    <row r="45" spans="1:7" x14ac:dyDescent="0.2">
      <c r="D45" s="6" t="s">
        <v>79</v>
      </c>
    </row>
  </sheetData>
  <sheetProtection selectLockedCells="1" selectUnlockedCells="1"/>
  <mergeCells count="38">
    <mergeCell ref="A36:B36"/>
    <mergeCell ref="D36:G36"/>
    <mergeCell ref="A40:B40"/>
    <mergeCell ref="A33:A34"/>
    <mergeCell ref="B33:B34"/>
    <mergeCell ref="G33:G34"/>
    <mergeCell ref="A29:A30"/>
    <mergeCell ref="B29:B30"/>
    <mergeCell ref="G29:G30"/>
    <mergeCell ref="A31:A32"/>
    <mergeCell ref="B31:B32"/>
    <mergeCell ref="G31:G32"/>
    <mergeCell ref="A25:A26"/>
    <mergeCell ref="B25:B26"/>
    <mergeCell ref="G25:G26"/>
    <mergeCell ref="A27:A28"/>
    <mergeCell ref="B27:B28"/>
    <mergeCell ref="G27:G28"/>
    <mergeCell ref="A21:A22"/>
    <mergeCell ref="B21:B22"/>
    <mergeCell ref="G21:G22"/>
    <mergeCell ref="A23:A24"/>
    <mergeCell ref="B23:B24"/>
    <mergeCell ref="G23:G24"/>
    <mergeCell ref="A17:A18"/>
    <mergeCell ref="B17:B18"/>
    <mergeCell ref="G17:G18"/>
    <mergeCell ref="A19:A20"/>
    <mergeCell ref="B19:B20"/>
    <mergeCell ref="G19:G20"/>
    <mergeCell ref="A8:G8"/>
    <mergeCell ref="A13:A15"/>
    <mergeCell ref="B13:B15"/>
    <mergeCell ref="C13:D13"/>
    <mergeCell ref="E13:E15"/>
    <mergeCell ref="F13:F15"/>
    <mergeCell ref="G13:G15"/>
    <mergeCell ref="C14:D14"/>
  </mergeCells>
  <printOptions horizontalCentered="1" verticalCentered="1"/>
  <pageMargins left="0.74803149606299213" right="0.47244094488188981" top="0.51181102362204722" bottom="0.27559055118110237" header="0.51181102362204722" footer="0.27559055118110237"/>
  <pageSetup paperSize="9" scale="107" firstPageNumber="0" orientation="landscape" horizontalDpi="1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11</vt:lpstr>
      <vt:lpstr>cat 11</vt:lpstr>
      <vt:lpstr>centr 11</vt:lpstr>
      <vt:lpstr>'11'!Print_Area</vt:lpstr>
      <vt:lpstr>'cat 11'!Print_Area</vt:lpstr>
      <vt:lpstr>'centr 11'!Print_Area</vt:lpstr>
      <vt:lpstr>'cat 11'!Print_Titles</vt:lpstr>
      <vt:lpstr>'centr 11'!Print_Titles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Mihnea Beldescu</dc:creator>
  <cp:keywords/>
  <dc:description/>
  <cp:lastModifiedBy>Ion Stancel</cp:lastModifiedBy>
  <cp:revision/>
  <cp:lastPrinted>2019-09-11T08:56:11Z</cp:lastPrinted>
  <dcterms:created xsi:type="dcterms:W3CDTF">2014-07-01T10:39:35Z</dcterms:created>
  <dcterms:modified xsi:type="dcterms:W3CDTF">2019-09-11T11:32:46Z</dcterms:modified>
  <cp:category/>
  <cp:contentStatus/>
</cp:coreProperties>
</file>