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heckCompatibility="1" defaultThemeVersion="124226"/>
  <mc:AlternateContent xmlns:mc="http://schemas.openxmlformats.org/markup-compatibility/2006">
    <mc:Choice Requires="x15">
      <x15ac:absPath xmlns:x15ac="http://schemas.microsoft.com/office/spreadsheetml/2010/11/ac" url="C:\Users\Ion Stancel\Dropbox\ion\2020 disertatie\"/>
    </mc:Choice>
  </mc:AlternateContent>
  <xr:revisionPtr revIDLastSave="0" documentId="13_ncr:1_{BC4329C2-6AFB-45DE-A920-1BDC03B39E37}" xr6:coauthVersionLast="45" xr6:coauthVersionMax="45" xr10:uidLastSave="{00000000-0000-0000-0000-000000000000}"/>
  <bookViews>
    <workbookView xWindow="-120" yWindow="-120" windowWidth="21840" windowHeight="13140" activeTab="2" xr2:uid="{00000000-000D-0000-FFFF-FFFF00000000}"/>
  </bookViews>
  <sheets>
    <sheet name="2" sheetId="1" r:id="rId1"/>
    <sheet name="cat 2" sheetId="2" r:id="rId2"/>
    <sheet name=" PV 2" sheetId="5" r:id="rId3"/>
  </sheets>
  <definedNames>
    <definedName name="_xlnm.Print_Area" localSheetId="2">' PV 2'!$A$1:$F$40</definedName>
    <definedName name="_xlnm.Print_Area" localSheetId="0">'2'!$A$1:$J$16</definedName>
    <definedName name="_xlnm.Print_Area" localSheetId="1">'cat 2'!$A$1:$H$33</definedName>
    <definedName name="_xlnm.Print_Titles" localSheetId="1">'cat 2'!$10:$12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I16" i="1" l="1"/>
  <c r="H16" i="1"/>
  <c r="H14" i="1"/>
  <c r="I14" i="1"/>
  <c r="I8" i="1"/>
  <c r="I12" i="1"/>
  <c r="I10" i="1"/>
  <c r="G14" i="2" l="1"/>
  <c r="C17" i="5" l="1"/>
  <c r="F16" i="1"/>
  <c r="F14" i="1"/>
  <c r="F12" i="1"/>
  <c r="F10" i="1"/>
  <c r="E13" i="2" l="1"/>
  <c r="G13" i="2"/>
  <c r="B29" i="5" l="1"/>
  <c r="B17" i="5" l="1"/>
  <c r="B18" i="5"/>
  <c r="B19" i="5"/>
  <c r="B20" i="5"/>
  <c r="B21" i="5"/>
  <c r="B22" i="5"/>
  <c r="B23" i="5"/>
  <c r="B24" i="5"/>
  <c r="B25" i="5"/>
  <c r="B26" i="5"/>
  <c r="B27" i="5"/>
  <c r="B28" i="5"/>
  <c r="C28" i="5" l="1"/>
  <c r="C26" i="5"/>
  <c r="C25" i="5"/>
  <c r="C27" i="5"/>
  <c r="C29" i="5"/>
  <c r="G12" i="1"/>
  <c r="H12" i="1"/>
  <c r="G10" i="1"/>
  <c r="H10" i="1"/>
  <c r="G8" i="1"/>
  <c r="H8" i="1"/>
  <c r="C20" i="5" l="1"/>
  <c r="C19" i="5"/>
  <c r="C22" i="5"/>
  <c r="C21" i="5"/>
  <c r="C18" i="5"/>
  <c r="E15" i="2"/>
  <c r="E17" i="2"/>
  <c r="E19" i="2"/>
  <c r="E21" i="2"/>
  <c r="D15" i="2"/>
  <c r="D17" i="2"/>
  <c r="D19" i="2"/>
  <c r="D21" i="2"/>
  <c r="B15" i="2"/>
  <c r="B17" i="2"/>
  <c r="B19" i="2"/>
  <c r="B21" i="2"/>
  <c r="D13" i="2"/>
  <c r="B13" i="2"/>
  <c r="G21" i="2" l="1"/>
  <c r="G19" i="2"/>
  <c r="G17" i="2"/>
  <c r="G15" i="2"/>
  <c r="G22" i="2"/>
  <c r="G16" i="1"/>
  <c r="G14" i="1"/>
  <c r="G18" i="2"/>
  <c r="G16" i="2"/>
  <c r="G20" i="2" l="1"/>
  <c r="C24" i="5"/>
  <c r="C23" i="5"/>
</calcChain>
</file>

<file path=xl/sharedStrings.xml><?xml version="1.0" encoding="utf-8"?>
<sst xmlns="http://schemas.openxmlformats.org/spreadsheetml/2006/main" count="98" uniqueCount="79">
  <si>
    <t>Universitatea POLITEHNICA din Bucureşti
Facultatea Transporturi
Catedra Telecomenzi şi Electronică în Transporturi</t>
  </si>
  <si>
    <t>Nr. crt.</t>
  </si>
  <si>
    <t>Nr. Dosar</t>
  </si>
  <si>
    <t>Absolvent</t>
  </si>
  <si>
    <t>Titlul temei</t>
  </si>
  <si>
    <t>Îndrumător</t>
  </si>
  <si>
    <t>Media de absolvire</t>
  </si>
  <si>
    <t>Nota cunoştinţe</t>
  </si>
  <si>
    <t>Nota lucrare</t>
  </si>
  <si>
    <t>Media</t>
  </si>
  <si>
    <t>-</t>
  </si>
  <si>
    <r>
      <t xml:space="preserve">Universitatea </t>
    </r>
    <r>
      <rPr>
        <b/>
        <sz val="10"/>
        <rFont val="Arial"/>
        <family val="2"/>
      </rPr>
      <t xml:space="preserve">POLITEHNICA </t>
    </r>
    <r>
      <rPr>
        <sz val="11"/>
        <color theme="1"/>
        <rFont val="Calibri"/>
        <family val="2"/>
        <scheme val="minor"/>
      </rPr>
      <t>din Bucureşti</t>
    </r>
  </si>
  <si>
    <t>SESIUNEA</t>
  </si>
  <si>
    <r>
      <t xml:space="preserve">Facultatea de </t>
    </r>
    <r>
      <rPr>
        <b/>
        <sz val="10"/>
        <rFont val="Arial"/>
        <family val="2"/>
      </rPr>
      <t>TRANSPORTURI</t>
    </r>
  </si>
  <si>
    <t>Data</t>
  </si>
  <si>
    <r>
      <t xml:space="preserve">Programul de studii </t>
    </r>
    <r>
      <rPr>
        <b/>
        <sz val="10"/>
        <rFont val="Arial"/>
        <family val="2"/>
      </rPr>
      <t>SISTEME INTELIGENTE PENTRU TRANSPORTURI</t>
    </r>
  </si>
  <si>
    <t>STUDII UNIVERSITARE DE MASTERAT</t>
  </si>
  <si>
    <t>CATALOG EXAMEN DE DISERTAȚIE</t>
  </si>
  <si>
    <t>Nr._________________________</t>
  </si>
  <si>
    <t>Numele, iniţiala prenumelui tatălui şi prenumele absolventului</t>
  </si>
  <si>
    <t>Anul abosolvirii</t>
  </si>
  <si>
    <t>Tema disertatiei</t>
  </si>
  <si>
    <t>Conducător disertație</t>
  </si>
  <si>
    <t>Media examenului de disertație</t>
  </si>
  <si>
    <t>Observaţii</t>
  </si>
  <si>
    <t>Grad didactic, numele şi prenumele</t>
  </si>
  <si>
    <t>Semnătură</t>
  </si>
  <si>
    <t>Preşedinte comisie,</t>
  </si>
  <si>
    <t>Nume şi prenume</t>
  </si>
  <si>
    <t>Secretar comisie,</t>
  </si>
  <si>
    <t>Susţinerea disertației SIT</t>
  </si>
  <si>
    <t>Universitatea POLITEHNICA din Bucureşti</t>
  </si>
  <si>
    <t>Facultatea de TRANSPORTURI</t>
  </si>
  <si>
    <t>COMISIA PENTRU SUSȚINEREA LUCRĂRII DE DISERTAȚIE</t>
  </si>
  <si>
    <t>SPECIALIZAREA: SISTEME INTELIGENTE PENTRU TRANSPORTURI</t>
  </si>
  <si>
    <t>PROCES VERBAL NR........</t>
  </si>
  <si>
    <t>Nr.crt.</t>
  </si>
  <si>
    <t>Numele, Inițiala, Prenumele Tatălui și Prenumele</t>
  </si>
  <si>
    <t>Nota Obținută</t>
  </si>
  <si>
    <t>Întocmit diploma de master</t>
  </si>
  <si>
    <t>Observații</t>
  </si>
  <si>
    <t>Prezentul proces verbal s-a întocmit in 3(trei) exemplare</t>
  </si>
  <si>
    <t>Comisia de examinare,</t>
  </si>
  <si>
    <t>Membri</t>
  </si>
  <si>
    <t>Președinte</t>
  </si>
  <si>
    <t>Membri comisie</t>
  </si>
  <si>
    <t xml:space="preserve"> Conf.dr.ing. NEMȚANU Florin Codruț</t>
  </si>
  <si>
    <t>HUZUM I. Andreea</t>
  </si>
  <si>
    <t>Conf. Dr. Ing. Răzvan-Andrei Gheorghiu</t>
  </si>
  <si>
    <r>
      <t xml:space="preserve">Domeniul </t>
    </r>
    <r>
      <rPr>
        <b/>
        <sz val="11"/>
        <color theme="1"/>
        <rFont val="Calibri"/>
        <family val="2"/>
        <scheme val="minor"/>
      </rPr>
      <t>Inginerie electronică, telecomunicații și tehnologii informaționale</t>
    </r>
  </si>
  <si>
    <t>1. Conf.dr.ing. Minea Marius</t>
  </si>
  <si>
    <t>2. Conf.dr.ing. Costea Ilona Mădălina</t>
  </si>
  <si>
    <t>3. Conf.dr.ing. Gheorghiu Răzvan Andrei</t>
  </si>
  <si>
    <t>4. S.l. dr.ing. Timnea Radu Șerban</t>
  </si>
  <si>
    <t>Subsemnații Conf.dr.ing. NEMȚANU Florin Codruț – președinte, și membrii comisiei  Conf.dr.ing. Minea Marius, Conf.dr.ing. Costea Ilona Mădălina,   Conf.dr.ing. Gheorghiu Răzvan Andrei,  S.l. dr.ing. Timnea Radu Șerban pentru susținerea lucrării de DISERTAȚIE, numiți în baza ordinului Rectoratului nr........................ din................................. am procedat la stabilirea rezultatelor obținute de absolvenții de master.</t>
  </si>
  <si>
    <t>POPA A. Maria-Cristina</t>
  </si>
  <si>
    <t>Sisteme de siguranță feroviară – analiza ETCS</t>
  </si>
  <si>
    <t>TÂRLĂ A. Mădălina</t>
  </si>
  <si>
    <t>Autovehicule autonome-detecția pietonilor utilizând algoritmi de Inteligență Artificială</t>
  </si>
  <si>
    <t>S.l.Dr.Ing Cătălin Dumitrescu</t>
  </si>
  <si>
    <t>TUDOR A. Marian-Bogdan</t>
  </si>
  <si>
    <t>Echipament de detectare a stării de oboseală la bordul autovehiculelor</t>
  </si>
  <si>
    <t xml:space="preserve">Ș.l.Dr.Ing. Claudia Surugiu                        </t>
  </si>
  <si>
    <t>din data de 25 iunie 2020</t>
  </si>
  <si>
    <t>iulie 2020</t>
  </si>
  <si>
    <t>25.06.2020</t>
  </si>
  <si>
    <t>ŢOŢEA N. Marius-Alexandru</t>
  </si>
  <si>
    <t>Sisteme și aplicații ITS de informare a călătorilor</t>
  </si>
  <si>
    <t>ZAVATE C. Mircea-George</t>
  </si>
  <si>
    <t>Sistem de evitare a coliziunii în traficul rutier utilizând tehnologia Deep Learning</t>
  </si>
  <si>
    <t>19/iunie 2020</t>
  </si>
  <si>
    <t>20/iunie 2020</t>
  </si>
  <si>
    <t>21/iunie 2020</t>
  </si>
  <si>
    <t>22/iunie 2020</t>
  </si>
  <si>
    <t>23/iunie 2020</t>
  </si>
  <si>
    <t>2020</t>
  </si>
  <si>
    <t>din data de 25.06.2020</t>
  </si>
  <si>
    <t>Sesiunea iulie 2020</t>
  </si>
  <si>
    <t>As. dr.ing. STĂNCEL Ion Nicolae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</si>
</sst>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8"/>
      <name val="Arial"/>
      <family val="2"/>
    </font>
    <font>
      <sz val="16"/>
      <name val="Arial"/>
      <family val="2"/>
    </font>
    <font>
      <sz val="12"/>
      <name val="Arial"/>
      <family val="2"/>
    </font>
    <font>
      <b/>
      <sz val="12"/>
      <name val="Arial"/>
      <family val="2"/>
    </font>
    <font>
      <sz val="7"/>
      <name val="Arial"/>
      <family val="2"/>
    </font>
    <font>
      <b/>
      <sz val="10"/>
      <name val="Arial"/>
      <family val="2"/>
    </font>
    <font>
      <sz val="9"/>
      <name val="Arial"/>
      <family val="2"/>
    </font>
    <font>
      <sz val="11"/>
      <color theme="1"/>
      <name val="Calibri"/>
      <family val="2"/>
      <charset val="238"/>
      <scheme val="minor"/>
    </font>
    <font>
      <u/>
      <sz val="11"/>
      <color theme="10"/>
      <name val="Calibri"/>
      <family val="2"/>
    </font>
    <font>
      <b/>
      <sz val="11"/>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3"/>
      </left>
      <right style="thin">
        <color indexed="63"/>
      </right>
      <top style="medium">
        <color indexed="63"/>
      </top>
      <bottom style="medium">
        <color indexed="63"/>
      </bottom>
      <diagonal/>
    </border>
    <border>
      <left style="thin">
        <color indexed="63"/>
      </left>
      <right style="thin">
        <color indexed="63"/>
      </right>
      <top/>
      <bottom style="medium">
        <color indexed="63"/>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3"/>
      </right>
      <top style="medium">
        <color indexed="64"/>
      </top>
      <bottom style="medium">
        <color indexed="63"/>
      </bottom>
      <diagonal/>
    </border>
    <border>
      <left style="thin">
        <color indexed="63"/>
      </left>
      <right style="thin">
        <color indexed="63"/>
      </right>
      <top style="medium">
        <color indexed="64"/>
      </top>
      <bottom style="medium">
        <color indexed="63"/>
      </bottom>
      <diagonal/>
    </border>
    <border>
      <left style="thin">
        <color indexed="63"/>
      </left>
      <right style="thin">
        <color indexed="63"/>
      </right>
      <top style="medium">
        <color indexed="64"/>
      </top>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medium">
        <color indexed="63"/>
      </bottom>
      <diagonal/>
    </border>
    <border>
      <left style="medium">
        <color indexed="64"/>
      </left>
      <right style="thin">
        <color indexed="63"/>
      </right>
      <top style="medium">
        <color indexed="63"/>
      </top>
      <bottom style="medium">
        <color indexed="63"/>
      </bottom>
      <diagonal/>
    </border>
    <border>
      <left style="thin">
        <color indexed="63"/>
      </left>
      <right style="medium">
        <color indexed="64"/>
      </right>
      <top style="medium">
        <color indexed="63"/>
      </top>
      <bottom style="medium">
        <color indexed="63"/>
      </bottom>
      <diagonal/>
    </border>
    <border>
      <left style="medium">
        <color indexed="64"/>
      </left>
      <right style="thin">
        <color indexed="63"/>
      </right>
      <top/>
      <bottom/>
      <diagonal/>
    </border>
    <border>
      <left style="thin">
        <color indexed="63"/>
      </left>
      <right style="medium">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9" fillId="0" borderId="0"/>
    <xf numFmtId="0" fontId="10" fillId="0" borderId="0" applyNumberFormat="0" applyFill="0" applyBorder="0" applyAlignment="0" applyProtection="0">
      <alignment vertical="top"/>
      <protection locked="0"/>
    </xf>
  </cellStyleXfs>
  <cellXfs count="88">
    <xf numFmtId="0" fontId="0" fillId="0" borderId="0" xfId="0"/>
    <xf numFmtId="0" fontId="1" fillId="0" borderId="0" xfId="1"/>
    <xf numFmtId="0" fontId="1" fillId="0" borderId="0" xfId="1" applyAlignment="1">
      <alignment horizontal="center" wrapText="1"/>
    </xf>
    <xf numFmtId="0" fontId="1" fillId="0" borderId="0" xfId="1" applyAlignment="1">
      <alignment horizontal="center"/>
    </xf>
    <xf numFmtId="0" fontId="1" fillId="0" borderId="0" xfId="1" applyAlignment="1">
      <alignment horizontal="center" vertical="center" wrapText="1"/>
    </xf>
    <xf numFmtId="0" fontId="1" fillId="0" borderId="0" xfId="1" applyAlignment="1">
      <alignment wrapText="1"/>
    </xf>
    <xf numFmtId="0" fontId="7" fillId="0" borderId="0" xfId="1" applyFont="1"/>
    <xf numFmtId="14" fontId="7" fillId="0" borderId="0" xfId="1" applyNumberFormat="1" applyFont="1" applyAlignment="1">
      <alignment horizontal="left"/>
    </xf>
    <xf numFmtId="0" fontId="6"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0" xfId="1" applyFont="1"/>
    <xf numFmtId="0" fontId="1" fillId="0" borderId="0" xfId="1" applyFont="1" applyFill="1"/>
    <xf numFmtId="0" fontId="1" fillId="0" borderId="0" xfId="1" applyFill="1"/>
    <xf numFmtId="2" fontId="5" fillId="0" borderId="4" xfId="1" applyNumberFormat="1" applyFont="1" applyBorder="1" applyAlignment="1">
      <alignment horizontal="center" vertical="center"/>
    </xf>
    <xf numFmtId="0" fontId="8" fillId="0" borderId="4" xfId="1" applyFont="1" applyBorder="1" applyAlignment="1">
      <alignment horizontal="center" vertical="center"/>
    </xf>
    <xf numFmtId="0" fontId="1" fillId="0" borderId="4" xfId="1" applyBorder="1" applyAlignment="1">
      <alignment horizontal="center" vertical="center"/>
    </xf>
    <xf numFmtId="2" fontId="5" fillId="0" borderId="6" xfId="1" applyNumberFormat="1" applyFont="1" applyBorder="1" applyAlignment="1">
      <alignment horizontal="center" vertical="center"/>
    </xf>
    <xf numFmtId="0" fontId="7" fillId="0" borderId="0" xfId="1" applyFont="1" applyFill="1"/>
    <xf numFmtId="0" fontId="0" fillId="0" borderId="0" xfId="0"/>
    <xf numFmtId="0" fontId="1" fillId="0" borderId="0" xfId="1"/>
    <xf numFmtId="0" fontId="1" fillId="0" borderId="0" xfId="1" applyFont="1"/>
    <xf numFmtId="0" fontId="1" fillId="0" borderId="0" xfId="1" applyFont="1" applyBorder="1" applyAlignment="1">
      <alignment horizontal="center" vertical="top"/>
    </xf>
    <xf numFmtId="0" fontId="1" fillId="0" borderId="0" xfId="1" applyFont="1" applyAlignment="1">
      <alignment horizontal="right"/>
    </xf>
    <xf numFmtId="0" fontId="10" fillId="0" borderId="0" xfId="3" applyAlignment="1" applyProtection="1"/>
    <xf numFmtId="0" fontId="0" fillId="0" borderId="0" xfId="0" applyAlignment="1">
      <alignment vertical="center"/>
    </xf>
    <xf numFmtId="0" fontId="0" fillId="0" borderId="0" xfId="0" applyBorder="1"/>
    <xf numFmtId="0" fontId="0" fillId="0" borderId="0" xfId="0"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xf numFmtId="49" fontId="5" fillId="0" borderId="13" xfId="1" applyNumberFormat="1" applyFont="1" applyBorder="1" applyAlignment="1">
      <alignment vertical="center"/>
    </xf>
    <xf numFmtId="0" fontId="0" fillId="0" borderId="14" xfId="0" applyBorder="1"/>
    <xf numFmtId="0" fontId="0" fillId="0" borderId="15" xfId="0" applyBorder="1"/>
    <xf numFmtId="0" fontId="0" fillId="0" borderId="8" xfId="0" applyBorder="1"/>
    <xf numFmtId="49" fontId="5" fillId="0" borderId="4" xfId="1" applyNumberFormat="1" applyFont="1" applyBorder="1" applyAlignment="1">
      <alignment vertical="center"/>
    </xf>
    <xf numFmtId="0" fontId="0" fillId="0" borderId="4" xfId="0" applyBorder="1"/>
    <xf numFmtId="0" fontId="0" fillId="0" borderId="9" xfId="0" applyBorder="1"/>
    <xf numFmtId="49" fontId="5" fillId="2" borderId="4" xfId="1" applyNumberFormat="1" applyFont="1" applyFill="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1" fillId="0" borderId="0" xfId="0" applyFont="1"/>
    <xf numFmtId="0" fontId="0" fillId="0" borderId="14" xfId="0" applyBorder="1" applyAlignment="1">
      <alignment horizontal="center"/>
    </xf>
    <xf numFmtId="49" fontId="5" fillId="0" borderId="16" xfId="1" applyNumberFormat="1" applyFont="1" applyBorder="1" applyAlignment="1">
      <alignment vertical="center"/>
    </xf>
    <xf numFmtId="0" fontId="0" fillId="0" borderId="5" xfId="0" applyBorder="1"/>
    <xf numFmtId="0" fontId="0" fillId="0" borderId="6" xfId="0" applyBorder="1"/>
    <xf numFmtId="0" fontId="0" fillId="0" borderId="7" xfId="0" applyBorder="1"/>
    <xf numFmtId="0" fontId="0" fillId="0" borderId="4" xfId="0" applyBorder="1" applyAlignment="1">
      <alignment horizontal="center"/>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0" xfId="1" applyFont="1" applyBorder="1" applyAlignment="1">
      <alignment horizontal="center" vertical="top"/>
    </xf>
    <xf numFmtId="0" fontId="1" fillId="0" borderId="0" xfId="1" applyFont="1" applyBorder="1" applyAlignment="1">
      <alignment horizontal="center"/>
    </xf>
    <xf numFmtId="0" fontId="0" fillId="0" borderId="0" xfId="0" applyFont="1"/>
    <xf numFmtId="2" fontId="0" fillId="0" borderId="6" xfId="0" applyNumberFormat="1" applyBorder="1" applyAlignment="1">
      <alignment horizontal="center"/>
    </xf>
    <xf numFmtId="2" fontId="0" fillId="0" borderId="14" xfId="0" applyNumberFormat="1" applyBorder="1" applyAlignment="1">
      <alignment horizontal="center"/>
    </xf>
    <xf numFmtId="0" fontId="1" fillId="0" borderId="4" xfId="1" applyFont="1" applyBorder="1" applyAlignment="1">
      <alignment horizontal="center" vertical="center" wrapText="1"/>
    </xf>
    <xf numFmtId="0" fontId="4" fillId="0" borderId="4" xfId="1" applyFont="1" applyBorder="1" applyAlignment="1">
      <alignment horizontal="center" vertical="center" wrapText="1"/>
    </xf>
    <xf numFmtId="0" fontId="6" fillId="0" borderId="4" xfId="1" applyFont="1" applyBorder="1" applyAlignment="1">
      <alignment horizontal="center" vertical="center" wrapText="1"/>
    </xf>
    <xf numFmtId="2" fontId="4" fillId="0" borderId="4" xfId="1" applyNumberFormat="1" applyFont="1" applyBorder="1" applyAlignment="1">
      <alignment horizontal="center" vertical="center" wrapText="1"/>
    </xf>
    <xf numFmtId="0" fontId="12" fillId="0" borderId="26" xfId="1" applyFont="1" applyBorder="1" applyAlignment="1">
      <alignment horizontal="center"/>
    </xf>
    <xf numFmtId="0" fontId="2" fillId="0" borderId="0" xfId="1" applyFont="1" applyBorder="1" applyAlignment="1">
      <alignment horizontal="center" vertical="center" wrapText="1"/>
    </xf>
    <xf numFmtId="0" fontId="3" fillId="0" borderId="0" xfId="1" applyFont="1" applyBorder="1" applyAlignment="1">
      <alignment horizontal="center" wrapText="1"/>
    </xf>
    <xf numFmtId="0" fontId="4" fillId="0" borderId="0" xfId="1" applyFont="1" applyBorder="1" applyAlignment="1">
      <alignment horizontal="center"/>
    </xf>
    <xf numFmtId="0" fontId="4" fillId="0" borderId="4" xfId="1" applyFont="1" applyBorder="1" applyAlignment="1">
      <alignment horizontal="center" vertical="center" wrapText="1"/>
    </xf>
    <xf numFmtId="0" fontId="10" fillId="0" borderId="4" xfId="3" applyBorder="1" applyAlignment="1" applyProtection="1">
      <alignment horizontal="center" vertical="center" wrapText="1"/>
    </xf>
    <xf numFmtId="49" fontId="5" fillId="0" borderId="4" xfId="1" applyNumberFormat="1" applyFont="1" applyBorder="1" applyAlignment="1">
      <alignment horizontal="center" vertical="center" wrapText="1"/>
    </xf>
    <xf numFmtId="0" fontId="2" fillId="0" borderId="4" xfId="1" applyFont="1" applyBorder="1" applyAlignment="1">
      <alignment horizontal="center" vertical="center" wrapText="1"/>
    </xf>
    <xf numFmtId="0" fontId="3" fillId="0" borderId="0" xfId="1" applyFont="1" applyBorder="1" applyAlignment="1">
      <alignment horizontal="center" vertical="center"/>
    </xf>
    <xf numFmtId="0" fontId="1" fillId="0" borderId="17" xfId="1" applyFont="1" applyBorder="1" applyAlignment="1">
      <alignment horizontal="center" vertical="center" wrapText="1"/>
    </xf>
    <xf numFmtId="0" fontId="1" fillId="0" borderId="22"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23" xfId="1" applyFont="1" applyBorder="1" applyAlignment="1">
      <alignment horizontal="center" vertical="center" wrapText="1"/>
    </xf>
    <xf numFmtId="0" fontId="1" fillId="0" borderId="7" xfId="1" applyBorder="1"/>
    <xf numFmtId="0" fontId="1" fillId="0" borderId="9" xfId="1" applyBorder="1"/>
    <xf numFmtId="0" fontId="1" fillId="0" borderId="8" xfId="1" applyBorder="1" applyAlignment="1">
      <alignment horizontal="center" vertical="center"/>
    </xf>
    <xf numFmtId="49" fontId="5" fillId="0" borderId="6" xfId="1" applyNumberFormat="1" applyFont="1" applyBorder="1" applyAlignment="1">
      <alignment horizontal="center" vertical="center" wrapText="1"/>
    </xf>
    <xf numFmtId="49" fontId="2" fillId="0" borderId="4" xfId="1" applyNumberFormat="1" applyFont="1" applyBorder="1" applyAlignment="1">
      <alignment horizontal="center" vertical="center" wrapText="1"/>
    </xf>
    <xf numFmtId="0" fontId="1" fillId="0" borderId="4" xfId="1" applyBorder="1"/>
    <xf numFmtId="0" fontId="1" fillId="0" borderId="5" xfId="1" applyBorder="1" applyAlignment="1">
      <alignment horizontal="center" vertical="center"/>
    </xf>
    <xf numFmtId="49" fontId="2" fillId="0" borderId="6" xfId="1" applyNumberFormat="1" applyFont="1" applyBorder="1" applyAlignment="1">
      <alignment horizontal="center" vertical="center" wrapText="1"/>
    </xf>
    <xf numFmtId="0" fontId="1" fillId="0" borderId="6" xfId="1" applyBorder="1"/>
    <xf numFmtId="0" fontId="1" fillId="0" borderId="0" xfId="1" applyFont="1" applyBorder="1" applyAlignment="1">
      <alignment horizontal="center" vertical="top"/>
    </xf>
    <xf numFmtId="0" fontId="1" fillId="0" borderId="0" xfId="1" applyFont="1" applyBorder="1" applyAlignment="1">
      <alignment horizontal="center"/>
    </xf>
    <xf numFmtId="0" fontId="0" fillId="0" borderId="0" xfId="0" applyAlignment="1">
      <alignment horizontal="left"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1333500</xdr:colOff>
      <xdr:row>0</xdr:row>
      <xdr:rowOff>66675</xdr:rowOff>
    </xdr:from>
    <xdr:to>
      <xdr:col>2</xdr:col>
      <xdr:colOff>2419350</xdr:colOff>
      <xdr:row>1</xdr:row>
      <xdr:rowOff>542925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66675"/>
          <a:ext cx="1085850" cy="6381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
  <sheetViews>
    <sheetView zoomScaleNormal="100" workbookViewId="0">
      <selection activeCell="I15" sqref="I15"/>
    </sheetView>
  </sheetViews>
  <sheetFormatPr defaultColWidth="9.140625" defaultRowHeight="12.75" x14ac:dyDescent="0.2"/>
  <cols>
    <col min="1" max="1" width="5.7109375" style="1" customWidth="1"/>
    <col min="2" max="2" width="12.5703125" style="4" customWidth="1"/>
    <col min="3" max="3" width="37.140625" style="5" customWidth="1"/>
    <col min="4" max="4" width="34.85546875" style="5" customWidth="1"/>
    <col min="5" max="5" width="15" style="5" customWidth="1"/>
    <col min="6" max="6" width="12.85546875" style="5" customWidth="1"/>
    <col min="7" max="7" width="9.140625" style="5"/>
    <col min="8" max="8" width="10.28515625" style="5" customWidth="1"/>
    <col min="9" max="9" width="9" style="5" customWidth="1"/>
    <col min="10" max="10" width="0" style="1" hidden="1" customWidth="1"/>
    <col min="11" max="16384" width="9.140625" style="1"/>
  </cols>
  <sheetData>
    <row r="1" spans="1:12" ht="12.75" customHeight="1" x14ac:dyDescent="0.2">
      <c r="A1" s="59" t="s">
        <v>0</v>
      </c>
      <c r="B1" s="59"/>
      <c r="C1" s="59"/>
      <c r="D1" s="59"/>
      <c r="E1" s="59"/>
      <c r="F1" s="59"/>
      <c r="G1" s="59"/>
      <c r="H1" s="59"/>
      <c r="I1" s="59"/>
    </row>
    <row r="2" spans="1:12" ht="47.25" customHeight="1" x14ac:dyDescent="0.2">
      <c r="A2" s="59"/>
      <c r="B2" s="59"/>
      <c r="C2" s="59"/>
      <c r="D2" s="59"/>
      <c r="E2" s="59"/>
      <c r="F2" s="59"/>
      <c r="G2" s="59"/>
      <c r="H2" s="59"/>
      <c r="I2" s="59"/>
    </row>
    <row r="3" spans="1:12" ht="14.25" customHeight="1" x14ac:dyDescent="0.2">
      <c r="B3" s="2"/>
      <c r="C3" s="2"/>
      <c r="D3" s="2"/>
      <c r="E3" s="2"/>
      <c r="F3" s="2"/>
      <c r="G3" s="2"/>
      <c r="H3" s="2"/>
      <c r="I3" s="2"/>
    </row>
    <row r="4" spans="1:12" ht="18.75" customHeight="1" x14ac:dyDescent="0.3">
      <c r="A4" s="60" t="s">
        <v>30</v>
      </c>
      <c r="B4" s="60"/>
      <c r="C4" s="60"/>
      <c r="D4" s="60"/>
      <c r="E4" s="60"/>
      <c r="F4" s="60"/>
      <c r="G4" s="60"/>
      <c r="H4" s="60"/>
      <c r="I4" s="60"/>
      <c r="J4" s="60"/>
    </row>
    <row r="5" spans="1:12" ht="13.5" customHeight="1" x14ac:dyDescent="0.2">
      <c r="A5" s="61" t="s">
        <v>63</v>
      </c>
      <c r="B5" s="61"/>
      <c r="C5" s="61"/>
      <c r="D5" s="61"/>
      <c r="E5" s="61"/>
      <c r="F5" s="61"/>
      <c r="G5" s="61"/>
      <c r="H5" s="61"/>
      <c r="I5" s="61"/>
      <c r="J5" s="3"/>
    </row>
    <row r="6" spans="1:12" ht="25.5" customHeight="1" x14ac:dyDescent="0.2">
      <c r="A6" s="54" t="s">
        <v>1</v>
      </c>
      <c r="B6" s="54" t="s">
        <v>2</v>
      </c>
      <c r="C6" s="54" t="s">
        <v>3</v>
      </c>
      <c r="D6" s="54" t="s">
        <v>4</v>
      </c>
      <c r="E6" s="54" t="s">
        <v>5</v>
      </c>
      <c r="F6" s="54" t="s">
        <v>6</v>
      </c>
      <c r="G6" s="54" t="s">
        <v>7</v>
      </c>
      <c r="H6" s="54" t="s">
        <v>8</v>
      </c>
      <c r="I6" s="54" t="s">
        <v>9</v>
      </c>
    </row>
    <row r="7" spans="1:12" ht="15.75" customHeight="1" x14ac:dyDescent="0.3">
      <c r="A7" s="62">
        <v>1</v>
      </c>
      <c r="B7" s="63" t="s">
        <v>70</v>
      </c>
      <c r="C7" s="64" t="s">
        <v>55</v>
      </c>
      <c r="D7" s="65" t="s">
        <v>56</v>
      </c>
      <c r="E7" s="65" t="s">
        <v>48</v>
      </c>
      <c r="F7" s="58">
        <v>7.85</v>
      </c>
      <c r="G7" s="55" t="s">
        <v>10</v>
      </c>
      <c r="H7" s="55"/>
      <c r="I7" s="55">
        <v>8</v>
      </c>
      <c r="K7" s="19"/>
    </row>
    <row r="8" spans="1:12" ht="18" customHeight="1" x14ac:dyDescent="0.2">
      <c r="A8" s="62"/>
      <c r="B8" s="63"/>
      <c r="C8" s="64" t="s">
        <v>47</v>
      </c>
      <c r="D8" s="65"/>
      <c r="E8" s="65"/>
      <c r="F8" s="56" t="str">
        <f>IF(F7&lt;&gt;"-",CONCATENATE("(",IF(F7=10,"zece",IF(ROUNDDOWN(F7,0)=9,"nouă",IF(ROUNDDOWN(F7,0)=8,"opt",IF(ROUNDDOWN(F7,0)=7,"şapte",IF(ROUNDDOWN(F7,0)=6,"şase"))))),IF(F7-ROUNDDOWN(F7,0)=0,""," "),IF(((ROUND(F7-ROUNDDOWN(F7,0),2))*100)=0,"",(ROUND(F7-ROUNDDOWN(F7,0),2))*100),IF(F7-ROUNDDOWN(F7,0)=0,"","%"),")"),"")</f>
        <v>(şapte 85%)</v>
      </c>
      <c r="G8" s="56" t="str">
        <f t="shared" ref="G8:H8" si="0">IF(G7&lt;&gt;"-",CONCATENATE("(",IF(G7=10,"zece",IF(ROUNDDOWN(G7,0)=9,"nouă",IF(ROUNDDOWN(G7,0)=8,"opt",IF(ROUNDDOWN(G7,0)=7,"şapte",IF(ROUNDDOWN(G7,0)=6,"şase"))))),IF(G7-ROUNDDOWN(G7,0)=0,""," "),IF(((ROUND(G7-ROUNDDOWN(G7,0),2))*100)=0,"",(ROUND(G7-ROUNDDOWN(G7,0),2))*100),IF(G7-ROUNDDOWN(G7,0)=0,"","%"),")"),"")</f>
        <v/>
      </c>
      <c r="H8" s="56" t="str">
        <f t="shared" si="0"/>
        <v>(FALSE)</v>
      </c>
      <c r="I8" s="56" t="str">
        <f>IF(I7&lt;&gt;"-",CONCATENATE("(",IF(I7=10,"zece",IF(ROUNDDOWN(I7,0)=9,"nouă",IF(ROUNDDOWN(I7,0)=8,"opt",IF(ROUNDDOWN(I7,0)=7,"şapte",IF(ROUNDDOWN(I7,0)=6,"şase"))))),IF(I7-ROUNDDOWN(I7,0)=0,""," "),IF(((ROUND(I7-ROUNDDOWN(I7,0),2))*100)=0,"",(ROUND(I7-ROUNDDOWN(I7,0),2))*100),IF(I7-ROUNDDOWN(I7,0)=0,"","%"),")"),"")</f>
        <v>(opt)</v>
      </c>
    </row>
    <row r="9" spans="1:12" ht="15.75" customHeight="1" x14ac:dyDescent="0.3">
      <c r="A9" s="62">
        <v>2</v>
      </c>
      <c r="B9" s="63" t="s">
        <v>71</v>
      </c>
      <c r="C9" s="64" t="s">
        <v>57</v>
      </c>
      <c r="D9" s="65" t="s">
        <v>58</v>
      </c>
      <c r="E9" s="65" t="s">
        <v>59</v>
      </c>
      <c r="F9" s="58">
        <v>9.1</v>
      </c>
      <c r="G9" s="55" t="s">
        <v>10</v>
      </c>
      <c r="H9" s="55"/>
      <c r="I9" s="55">
        <v>9.8000000000000007</v>
      </c>
    </row>
    <row r="10" spans="1:12" ht="15.75" customHeight="1" x14ac:dyDescent="0.2">
      <c r="A10" s="62"/>
      <c r="B10" s="63"/>
      <c r="C10" s="64"/>
      <c r="D10" s="65"/>
      <c r="E10" s="65"/>
      <c r="F10" s="56" t="str">
        <f>IF(F9&lt;&gt;"-",CONCATENATE("(",IF(F9=10,"zece",IF(ROUNDDOWN(F9,0)=9,"nouă",IF(ROUNDDOWN(F9,0)=8,"opt",IF(ROUNDDOWN(F9,0)=7,"şapte",IF(ROUNDDOWN(F9,0)=6,"şase"))))),IF(F9-ROUNDDOWN(F9,0)=0,""," "),IF(((ROUND(F9-ROUNDDOWN(F9,0),2))*100)=0,"",(ROUND(F9-ROUNDDOWN(F9,0),2))*100),IF(F9-ROUNDDOWN(F9,0)=0,"","%"),")"),"")</f>
        <v>(nouă 10%)</v>
      </c>
      <c r="G10" s="56" t="str">
        <f t="shared" ref="G10:H10" si="1">IF(G9&lt;&gt;"-",CONCATENATE("(",IF(G9=10,"zece",IF(ROUNDDOWN(G9,0)=9,"nouă",IF(ROUNDDOWN(G9,0)=8,"opt",IF(ROUNDDOWN(G9,0)=7,"şapte",IF(ROUNDDOWN(G9,0)=6,"şase"))))),IF(G9-ROUNDDOWN(G9,0)=0,""," "),IF(((ROUND(G9-ROUNDDOWN(G9,0),2))*100)=0,"",(ROUND(G9-ROUNDDOWN(G9,0),2))*100),IF(G9-ROUNDDOWN(G9,0)=0,"","%"),")"),"")</f>
        <v/>
      </c>
      <c r="H10" s="56" t="str">
        <f t="shared" si="1"/>
        <v>(FALSE)</v>
      </c>
      <c r="I10" s="56" t="str">
        <f t="shared" ref="I10" si="2">IF(I9&lt;&gt;"-",CONCATENATE("(",IF(I9=10,"zece",IF(ROUNDDOWN(I9,0)=9,"nouă",IF(ROUNDDOWN(I9,0)=8,"opt",IF(ROUNDDOWN(I9,0)=7,"şapte",IF(ROUNDDOWN(I9,0)=6,"şase"))))),IF(I9-ROUNDDOWN(I9,0)=0,""," "),IF(((ROUND(I9-ROUNDDOWN(I9,0),2))*100)=0,"",(ROUND(I9-ROUNDDOWN(I9,0),2))*100),IF(I9-ROUNDDOWN(I9,0)=0,"","%"),")"),"")</f>
        <v>(nouă 80%)</v>
      </c>
    </row>
    <row r="11" spans="1:12" ht="15.75" customHeight="1" x14ac:dyDescent="0.3">
      <c r="A11" s="62">
        <v>3</v>
      </c>
      <c r="B11" s="63" t="s">
        <v>72</v>
      </c>
      <c r="C11" s="64" t="s">
        <v>60</v>
      </c>
      <c r="D11" s="65" t="s">
        <v>61</v>
      </c>
      <c r="E11" s="65" t="s">
        <v>62</v>
      </c>
      <c r="F11" s="58">
        <v>8.8699999999999992</v>
      </c>
      <c r="G11" s="55" t="s">
        <v>10</v>
      </c>
      <c r="H11" s="55"/>
      <c r="I11" s="55">
        <v>9.8000000000000007</v>
      </c>
      <c r="K11" s="19"/>
      <c r="L11" s="23"/>
    </row>
    <row r="12" spans="1:12" ht="15.75" customHeight="1" x14ac:dyDescent="0.2">
      <c r="A12" s="62"/>
      <c r="B12" s="63"/>
      <c r="C12" s="64"/>
      <c r="D12" s="65"/>
      <c r="E12" s="65"/>
      <c r="F12" s="56" t="str">
        <f>IF(F11&lt;&gt;"-",CONCATENATE("(",IF(F11=10,"zece",IF(ROUNDDOWN(F11,0)=9,"nouă",IF(ROUNDDOWN(F11,0)=8,"opt",IF(ROUNDDOWN(F11,0)=7,"şapte",IF(ROUNDDOWN(F11,0)=6,"şase"))))),IF(F11-ROUNDDOWN(F11,0)=0,""," "),IF(((ROUND(F11-ROUNDDOWN(F11,0),2))*100)=0,"",(ROUND(F11-ROUNDDOWN(F11,0),2))*100),IF(F11-ROUNDDOWN(F11,0)=0,"","%"),")"),"")</f>
        <v>(opt 87%)</v>
      </c>
      <c r="G12" s="56" t="str">
        <f t="shared" ref="G12:H12" si="3">IF(G11&lt;&gt;"-",CONCATENATE("(",IF(G11=10,"zece",IF(ROUNDDOWN(G11,0)=9,"nouă",IF(ROUNDDOWN(G11,0)=8,"opt",IF(ROUNDDOWN(G11,0)=7,"şapte",IF(ROUNDDOWN(G11,0)=6,"şase"))))),IF(G11-ROUNDDOWN(G11,0)=0,""," "),IF(((ROUND(G11-ROUNDDOWN(G11,0),2))*100)=0,"",(ROUND(G11-ROUNDDOWN(G11,0),2))*100),IF(G11-ROUNDDOWN(G11,0)=0,"","%"),")"),"")</f>
        <v/>
      </c>
      <c r="H12" s="56" t="str">
        <f t="shared" si="3"/>
        <v>(FALSE)</v>
      </c>
      <c r="I12" s="56" t="str">
        <f t="shared" ref="I12" si="4">IF(I11&lt;&gt;"-",CONCATENATE("(",IF(I11=10,"zece",IF(ROUNDDOWN(I11,0)=9,"nouă",IF(ROUNDDOWN(I11,0)=8,"opt",IF(ROUNDDOWN(I11,0)=7,"şapte",IF(ROUNDDOWN(I11,0)=6,"şase"))))),IF(I11-ROUNDDOWN(I11,0)=0,""," "),IF(((ROUND(I11-ROUNDDOWN(I11,0),2))*100)=0,"",(ROUND(I11-ROUNDDOWN(I11,0),2))*100),IF(I11-ROUNDDOWN(I11,0)=0,"","%"),")"),"")</f>
        <v>(nouă 80%)</v>
      </c>
      <c r="K12" s="19"/>
    </row>
    <row r="13" spans="1:12" ht="15.75" customHeight="1" x14ac:dyDescent="0.3">
      <c r="A13" s="62">
        <v>4</v>
      </c>
      <c r="B13" s="63" t="s">
        <v>73</v>
      </c>
      <c r="C13" s="64" t="s">
        <v>66</v>
      </c>
      <c r="D13" s="65" t="s">
        <v>67</v>
      </c>
      <c r="E13" s="65" t="s">
        <v>59</v>
      </c>
      <c r="F13" s="58">
        <v>8.23</v>
      </c>
      <c r="G13" s="57" t="s">
        <v>10</v>
      </c>
      <c r="H13" s="55"/>
      <c r="I13" s="55">
        <v>9.1999999999999993</v>
      </c>
      <c r="K13" s="19"/>
    </row>
    <row r="14" spans="1:12" ht="15.75" customHeight="1" x14ac:dyDescent="0.2">
      <c r="A14" s="62"/>
      <c r="B14" s="63"/>
      <c r="C14" s="64"/>
      <c r="D14" s="65"/>
      <c r="E14" s="65"/>
      <c r="F14" s="56" t="str">
        <f>IF(F13&lt;&gt;"-",CONCATENATE("(",IF(F13=10,"zece",IF(ROUNDDOWN(F13,0)=9,"nouă",IF(ROUNDDOWN(F13,0)=8,"opt",IF(ROUNDDOWN(F13,0)=7,"şapte",IF(ROUNDDOWN(F13,0)=6,"şase"))))),IF(F13-ROUNDDOWN(F13,0)=0,""," "),IF(((ROUND(F13-ROUNDDOWN(F13,0),2))*100)=0,"",(ROUND(F13-ROUNDDOWN(F13,0),2))*100),IF(F13-ROUNDDOWN(F13,0)=0,"","%"),")"),"")</f>
        <v>(opt 23%)</v>
      </c>
      <c r="G14" s="56" t="str">
        <f>IF(G13&lt;&gt;"-",CONCATENATE("(",IF(G13=10,"zece",IF(ROUNDDOWN(G13,0)=9,"nouă",IF(ROUNDDOWN(G13,0)=8,"opt",IF(ROUNDDOWN(G13,0)=7,"şapte",IF(ROUNDDOWN(G13,0)=6,"şase"))))),IF(G13-ROUNDDOWN(G13,0)=0,""," "),IF(((ROUNDUP(G13-ROUNDDOWN(G13,0),2))*100)=0,0,(ROUNDUP(G13-ROUNDDOWN(G13,0),2))*100),IF(G13-ROUNDDOWN(G13,0)=0,"","%"),")"),"")</f>
        <v/>
      </c>
      <c r="H14" s="56" t="str">
        <f>IF(H13&lt;&gt;"-",CONCATENATE("(",IF(H13=10,"zece",IF(ROUNDDOWN(H13,0)=9,"nouă",IF(ROUNDDOWN(H13,0)=8,"opt",IF(ROUNDDOWN(H13,0)=7,"şapte",IF(ROUNDDOWN(H13,0)=6,"şase"))))),IF(H13-ROUNDDOWN(H13,0)=0,""," "),IF(((ROUND(H13-ROUNDDOWN(H13,0),2))*100)=0,"",(ROUND(H13-ROUNDDOWN(H13,0),2))*100),IF(H13-ROUNDDOWN(H13,0)=0,"","%"),")"),"")</f>
        <v>(FALSE)</v>
      </c>
      <c r="I14" s="56" t="str">
        <f>IF(I13&lt;&gt;"-",CONCATENATE("(",IF(I13=10,"zece",IF(ROUNDDOWN(I13,0)=9,"nouă",IF(ROUNDDOWN(I13,0)=8,"opt",IF(ROUNDDOWN(I13,0)=7,"şapte",IF(ROUNDDOWN(I13,0)=6,"şase"))))),IF(I13-ROUNDDOWN(I13,0)=0,""," "),IF(((ROUND(I13-ROUNDDOWN(I13,0),2))*100)=0,"",(ROUND(I13-ROUNDDOWN(I13,0),2))*100),IF(I13-ROUNDDOWN(I13,0)=0,"","%"),")"),"")</f>
        <v>(nouă 20%)</v>
      </c>
    </row>
    <row r="15" spans="1:12" ht="15.75" customHeight="1" x14ac:dyDescent="0.3">
      <c r="A15" s="62">
        <v>5</v>
      </c>
      <c r="B15" s="63" t="s">
        <v>74</v>
      </c>
      <c r="C15" s="64" t="s">
        <v>68</v>
      </c>
      <c r="D15" s="65" t="s">
        <v>69</v>
      </c>
      <c r="E15" s="65" t="s">
        <v>59</v>
      </c>
      <c r="F15" s="58">
        <v>8.84</v>
      </c>
      <c r="G15" s="55" t="s">
        <v>10</v>
      </c>
      <c r="H15" s="55"/>
      <c r="I15" s="55">
        <v>9.8000000000000007</v>
      </c>
      <c r="K15" s="19"/>
    </row>
    <row r="16" spans="1:12" ht="15.75" customHeight="1" x14ac:dyDescent="0.2">
      <c r="A16" s="62"/>
      <c r="B16" s="63"/>
      <c r="C16" s="64"/>
      <c r="D16" s="65"/>
      <c r="E16" s="65"/>
      <c r="F16" s="56" t="str">
        <f>IF(F15&lt;&gt;"-",CONCATENATE("(",IF(F15=10,"zece",IF(ROUNDDOWN(F15,0)=9,"nouă",IF(ROUNDDOWN(F15,0)=8,"opt",IF(ROUNDDOWN(F15,0)=7,"şapte",IF(ROUNDDOWN(F15,0)=6,"şase"))))),IF(F15-ROUNDDOWN(F15,0)=0,""," "),IF(((ROUND(F15-ROUNDDOWN(F15,0),2))*100)=0,"",(ROUND(F15-ROUNDDOWN(F15,0),2))*100),IF(F15-ROUNDDOWN(F15,0)=0,"","%"),")"),"")</f>
        <v>(opt 84%)</v>
      </c>
      <c r="G16" s="56" t="str">
        <f>IF(G15&lt;&gt;"-",CONCATENATE("(",IF(G15=10,"zece",IF(ROUNDDOWN(G15,0)=9,"nouă",IF(ROUNDDOWN(G15,0)=8,"opt",IF(ROUNDDOWN(G15,0)=7,"şapte",IF(ROUNDDOWN(G15,0)=6,"şase"))))),IF(G15-ROUNDDOWN(G15,0)=0,""," "),IF(((ROUNDUP(G15-ROUNDDOWN(G15,0),2))*100)=0,0,(ROUNDUP(G15-ROUNDDOWN(G15,0),2))*100),IF(G15-ROUNDDOWN(G15,0)=0,"","%"),")"),"")</f>
        <v/>
      </c>
      <c r="H16" s="56" t="str">
        <f t="shared" ref="H16:I16" si="5">IF(H15&lt;&gt;"-",CONCATENATE("(",IF(H15=10,"zece",IF(ROUNDDOWN(H15,0)=9,"nouă",IF(ROUNDDOWN(H15,0)=8,"opt",IF(ROUNDDOWN(H15,0)=7,"şapte",IF(ROUNDDOWN(H15,0)=6,"şase"))))),IF(H15-ROUNDDOWN(H15,0)=0,""," "),IF(((ROUND(H15-ROUNDDOWN(H15,0),2))*100)=0,"",(ROUND(H15-ROUNDDOWN(H15,0),2))*100),IF(H15-ROUNDDOWN(H15,0)=0,"","%"),")"),"")</f>
        <v>(FALSE)</v>
      </c>
      <c r="I16" s="56" t="str">
        <f t="shared" si="5"/>
        <v>(nouă 80%)</v>
      </c>
      <c r="K16" s="19"/>
    </row>
  </sheetData>
  <mergeCells count="28">
    <mergeCell ref="E9:E10"/>
    <mergeCell ref="A15:A16"/>
    <mergeCell ref="B15:B16"/>
    <mergeCell ref="C15:C16"/>
    <mergeCell ref="D15:D16"/>
    <mergeCell ref="E15:E16"/>
    <mergeCell ref="A13:A14"/>
    <mergeCell ref="B13:B14"/>
    <mergeCell ref="C13:C14"/>
    <mergeCell ref="D13:D14"/>
    <mergeCell ref="E13:E14"/>
    <mergeCell ref="A11:A12"/>
    <mergeCell ref="A1:I2"/>
    <mergeCell ref="A4:J4"/>
    <mergeCell ref="A5:I5"/>
    <mergeCell ref="A7:A8"/>
    <mergeCell ref="B11:B12"/>
    <mergeCell ref="C11:C12"/>
    <mergeCell ref="D11:D12"/>
    <mergeCell ref="E11:E12"/>
    <mergeCell ref="C7:C8"/>
    <mergeCell ref="D7:D8"/>
    <mergeCell ref="E7:E8"/>
    <mergeCell ref="B7:B8"/>
    <mergeCell ref="A9:A10"/>
    <mergeCell ref="B9:B10"/>
    <mergeCell ref="C9:C10"/>
    <mergeCell ref="D9:D10"/>
  </mergeCells>
  <printOptions horizontalCentered="1" verticalCentered="1"/>
  <pageMargins left="0.39374999999999999" right="0.47222222222222221" top="0.27569444444444446" bottom="0.39374999999999999" header="0.51180555555555551" footer="0.51180555555555551"/>
  <pageSetup paperSize="9" scale="94"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4"/>
  <sheetViews>
    <sheetView zoomScale="85" zoomScaleNormal="85" workbookViewId="0">
      <selection activeCell="J25" sqref="J25"/>
    </sheetView>
  </sheetViews>
  <sheetFormatPr defaultColWidth="9.140625" defaultRowHeight="12.75" x14ac:dyDescent="0.2"/>
  <cols>
    <col min="1" max="1" width="4.85546875" style="1" customWidth="1"/>
    <col min="2" max="2" width="34" style="1" customWidth="1"/>
    <col min="3" max="3" width="9.140625" style="1" customWidth="1"/>
    <col min="4" max="4" width="32.85546875" style="1" customWidth="1"/>
    <col min="5" max="5" width="13.5703125" style="1" customWidth="1"/>
    <col min="6" max="6" width="10.28515625" style="1" customWidth="1"/>
    <col min="7" max="7" width="10.85546875" style="1" customWidth="1"/>
    <col min="8" max="8" width="17.42578125" style="1" customWidth="1"/>
    <col min="9" max="16384" width="9.140625" style="1"/>
  </cols>
  <sheetData>
    <row r="1" spans="1:8" ht="15" x14ac:dyDescent="0.25">
      <c r="A1" s="11" t="s">
        <v>11</v>
      </c>
      <c r="B1" s="11"/>
      <c r="C1" s="11"/>
      <c r="G1" s="1" t="s">
        <v>12</v>
      </c>
      <c r="H1" s="6" t="s">
        <v>64</v>
      </c>
    </row>
    <row r="2" spans="1:8" x14ac:dyDescent="0.2">
      <c r="A2" s="11" t="s">
        <v>13</v>
      </c>
      <c r="B2" s="11"/>
      <c r="C2" s="11"/>
      <c r="G2" s="1" t="s">
        <v>14</v>
      </c>
      <c r="H2" s="7" t="s">
        <v>65</v>
      </c>
    </row>
    <row r="3" spans="1:8" ht="15" x14ac:dyDescent="0.25">
      <c r="A3" s="11" t="s">
        <v>49</v>
      </c>
      <c r="B3" s="11"/>
      <c r="C3" s="11"/>
    </row>
    <row r="4" spans="1:8" x14ac:dyDescent="0.2">
      <c r="A4" s="11" t="s">
        <v>15</v>
      </c>
      <c r="B4" s="11"/>
      <c r="C4" s="11"/>
    </row>
    <row r="5" spans="1:8" x14ac:dyDescent="0.2">
      <c r="A5" s="17" t="s">
        <v>16</v>
      </c>
      <c r="B5" s="11"/>
      <c r="C5" s="11"/>
    </row>
    <row r="6" spans="1:8" x14ac:dyDescent="0.2">
      <c r="A6" s="11"/>
      <c r="B6" s="12"/>
      <c r="C6" s="12"/>
    </row>
    <row r="7" spans="1:8" ht="20.25" customHeight="1" x14ac:dyDescent="0.2">
      <c r="A7" s="66" t="s">
        <v>17</v>
      </c>
      <c r="B7" s="66"/>
      <c r="C7" s="66"/>
      <c r="D7" s="66"/>
      <c r="E7" s="66"/>
      <c r="F7" s="66"/>
      <c r="G7" s="66"/>
      <c r="H7" s="66"/>
    </row>
    <row r="8" spans="1:8" x14ac:dyDescent="0.2">
      <c r="F8" s="1" t="s">
        <v>18</v>
      </c>
    </row>
    <row r="9" spans="1:8" ht="13.5" thickBot="1" x14ac:dyDescent="0.25"/>
    <row r="10" spans="1:8" s="5" customFormat="1" ht="23.25" customHeight="1" thickBot="1" x14ac:dyDescent="0.25">
      <c r="A10" s="67" t="s">
        <v>1</v>
      </c>
      <c r="B10" s="69" t="s">
        <v>19</v>
      </c>
      <c r="C10" s="71" t="s">
        <v>20</v>
      </c>
      <c r="D10" s="69" t="s">
        <v>21</v>
      </c>
      <c r="E10" s="73" t="s">
        <v>22</v>
      </c>
      <c r="F10" s="73"/>
      <c r="G10" s="69" t="s">
        <v>23</v>
      </c>
      <c r="H10" s="74" t="s">
        <v>24</v>
      </c>
    </row>
    <row r="11" spans="1:8" ht="21.75" customHeight="1" thickBot="1" x14ac:dyDescent="0.25">
      <c r="A11" s="68"/>
      <c r="B11" s="70"/>
      <c r="C11" s="72"/>
      <c r="D11" s="70"/>
      <c r="E11" s="8" t="s">
        <v>25</v>
      </c>
      <c r="F11" s="8" t="s">
        <v>26</v>
      </c>
      <c r="G11" s="70"/>
      <c r="H11" s="75"/>
    </row>
    <row r="12" spans="1:8" s="10" customFormat="1" ht="13.5" thickBot="1" x14ac:dyDescent="0.25">
      <c r="A12" s="47">
        <v>0</v>
      </c>
      <c r="B12" s="9">
        <v>1</v>
      </c>
      <c r="C12" s="9">
        <v>2</v>
      </c>
      <c r="D12" s="9">
        <v>3</v>
      </c>
      <c r="E12" s="9">
        <v>4</v>
      </c>
      <c r="F12" s="9">
        <v>5</v>
      </c>
      <c r="G12" s="9">
        <v>6</v>
      </c>
      <c r="H12" s="48">
        <v>7</v>
      </c>
    </row>
    <row r="13" spans="1:8" ht="18" customHeight="1" x14ac:dyDescent="0.2">
      <c r="A13" s="82">
        <v>1</v>
      </c>
      <c r="B13" s="79" t="str">
        <f>'2'!C7</f>
        <v>POPA A. Maria-Cristina</v>
      </c>
      <c r="C13" s="79" t="s">
        <v>75</v>
      </c>
      <c r="D13" s="83" t="str">
        <f>'2'!D7</f>
        <v>Sisteme de siguranță feroviară – analiza ETCS</v>
      </c>
      <c r="E13" s="83" t="str">
        <f>'2'!E7</f>
        <v>Conf. Dr. Ing. Răzvan-Andrei Gheorghiu</v>
      </c>
      <c r="F13" s="84"/>
      <c r="G13" s="16">
        <f>'2'!I7</f>
        <v>8</v>
      </c>
      <c r="H13" s="76"/>
    </row>
    <row r="14" spans="1:8" ht="18" customHeight="1" thickBot="1" x14ac:dyDescent="0.25">
      <c r="A14" s="78"/>
      <c r="B14" s="64"/>
      <c r="C14" s="64"/>
      <c r="D14" s="80"/>
      <c r="E14" s="80"/>
      <c r="F14" s="81"/>
      <c r="G14" s="14" t="str">
        <f>'2'!I8</f>
        <v>(opt)</v>
      </c>
      <c r="H14" s="77"/>
    </row>
    <row r="15" spans="1:8" ht="18" customHeight="1" x14ac:dyDescent="0.2">
      <c r="A15" s="78">
        <v>2</v>
      </c>
      <c r="B15" s="64" t="str">
        <f>'2'!C9</f>
        <v>TÂRLĂ A. Mădălina</v>
      </c>
      <c r="C15" s="79" t="s">
        <v>75</v>
      </c>
      <c r="D15" s="80" t="str">
        <f>'2'!D9</f>
        <v>Autovehicule autonome-detecția pietonilor utilizând algoritmi de Inteligență Artificială</v>
      </c>
      <c r="E15" s="80" t="str">
        <f>'2'!E9</f>
        <v>S.l.Dr.Ing Cătălin Dumitrescu</v>
      </c>
      <c r="F15" s="81"/>
      <c r="G15" s="13">
        <f>'2'!I9</f>
        <v>9.8000000000000007</v>
      </c>
      <c r="H15" s="77"/>
    </row>
    <row r="16" spans="1:8" ht="18" customHeight="1" thickBot="1" x14ac:dyDescent="0.25">
      <c r="A16" s="78"/>
      <c r="B16" s="64"/>
      <c r="C16" s="64"/>
      <c r="D16" s="80"/>
      <c r="E16" s="80"/>
      <c r="F16" s="81"/>
      <c r="G16" s="14" t="str">
        <f>'2'!I10</f>
        <v>(nouă 80%)</v>
      </c>
      <c r="H16" s="77"/>
    </row>
    <row r="17" spans="1:8" ht="18" customHeight="1" x14ac:dyDescent="0.2">
      <c r="A17" s="78">
        <v>3</v>
      </c>
      <c r="B17" s="64" t="str">
        <f>'2'!C11</f>
        <v>TUDOR A. Marian-Bogdan</v>
      </c>
      <c r="C17" s="79" t="s">
        <v>75</v>
      </c>
      <c r="D17" s="80" t="str">
        <f>'2'!D11</f>
        <v>Echipament de detectare a stării de oboseală la bordul autovehiculelor</v>
      </c>
      <c r="E17" s="80" t="str">
        <f>'2'!E11</f>
        <v xml:space="preserve">Ș.l.Dr.Ing. Claudia Surugiu                        </v>
      </c>
      <c r="F17" s="81"/>
      <c r="G17" s="13">
        <f>'2'!I11</f>
        <v>9.8000000000000007</v>
      </c>
      <c r="H17" s="77"/>
    </row>
    <row r="18" spans="1:8" ht="18" customHeight="1" thickBot="1" x14ac:dyDescent="0.25">
      <c r="A18" s="78"/>
      <c r="B18" s="64"/>
      <c r="C18" s="64"/>
      <c r="D18" s="80"/>
      <c r="E18" s="80"/>
      <c r="F18" s="81"/>
      <c r="G18" s="15" t="str">
        <f>'2'!I12</f>
        <v>(nouă 80%)</v>
      </c>
      <c r="H18" s="77"/>
    </row>
    <row r="19" spans="1:8" ht="18" customHeight="1" x14ac:dyDescent="0.2">
      <c r="A19" s="78">
        <v>4</v>
      </c>
      <c r="B19" s="64" t="str">
        <f>'2'!C13</f>
        <v>ŢOŢEA N. Marius-Alexandru</v>
      </c>
      <c r="C19" s="79" t="s">
        <v>75</v>
      </c>
      <c r="D19" s="80" t="str">
        <f>'2'!D13</f>
        <v>Sisteme și aplicații ITS de informare a călătorilor</v>
      </c>
      <c r="E19" s="80" t="str">
        <f>'2'!E13</f>
        <v>S.l.Dr.Ing Cătălin Dumitrescu</v>
      </c>
      <c r="F19" s="81"/>
      <c r="G19" s="13">
        <f>'2'!I13</f>
        <v>9.1999999999999993</v>
      </c>
      <c r="H19" s="77"/>
    </row>
    <row r="20" spans="1:8" ht="18" customHeight="1" thickBot="1" x14ac:dyDescent="0.25">
      <c r="A20" s="78"/>
      <c r="B20" s="64"/>
      <c r="C20" s="64"/>
      <c r="D20" s="80"/>
      <c r="E20" s="80"/>
      <c r="F20" s="81"/>
      <c r="G20" s="15" t="str">
        <f>'2'!I14</f>
        <v>(nouă 20%)</v>
      </c>
      <c r="H20" s="77"/>
    </row>
    <row r="21" spans="1:8" ht="18" customHeight="1" x14ac:dyDescent="0.2">
      <c r="A21" s="78">
        <v>5</v>
      </c>
      <c r="B21" s="64" t="str">
        <f>'2'!C15</f>
        <v>ZAVATE C. Mircea-George</v>
      </c>
      <c r="C21" s="79" t="s">
        <v>75</v>
      </c>
      <c r="D21" s="80" t="str">
        <f>'2'!D15</f>
        <v>Sistem de evitare a coliziunii în traficul rutier utilizând tehnologia Deep Learning</v>
      </c>
      <c r="E21" s="80" t="str">
        <f>'2'!E15</f>
        <v>S.l.Dr.Ing Cătălin Dumitrescu</v>
      </c>
      <c r="F21" s="81"/>
      <c r="G21" s="13">
        <f>'2'!I15</f>
        <v>9.8000000000000007</v>
      </c>
      <c r="H21" s="77"/>
    </row>
    <row r="22" spans="1:8" ht="18" customHeight="1" x14ac:dyDescent="0.2">
      <c r="A22" s="78"/>
      <c r="B22" s="64"/>
      <c r="C22" s="64"/>
      <c r="D22" s="80"/>
      <c r="E22" s="80"/>
      <c r="F22" s="81"/>
      <c r="G22" s="15" t="str">
        <f>'2'!I16</f>
        <v>(nouă 80%)</v>
      </c>
      <c r="H22" s="77"/>
    </row>
    <row r="24" spans="1:8" ht="12.75" customHeight="1" x14ac:dyDescent="0.25">
      <c r="A24" s="85" t="s">
        <v>27</v>
      </c>
      <c r="B24" s="85"/>
      <c r="C24" s="21"/>
      <c r="D24" s="18"/>
      <c r="E24" s="86" t="s">
        <v>45</v>
      </c>
      <c r="F24" s="86"/>
      <c r="G24" s="86"/>
      <c r="H24" s="86"/>
    </row>
    <row r="25" spans="1:8" ht="15" x14ac:dyDescent="0.25">
      <c r="A25" s="18"/>
      <c r="B25" s="22" t="s">
        <v>26</v>
      </c>
      <c r="C25" s="22"/>
      <c r="D25" s="18"/>
      <c r="E25" s="19" t="s">
        <v>28</v>
      </c>
      <c r="F25" s="18"/>
      <c r="G25" s="18"/>
      <c r="H25" s="19" t="s">
        <v>26</v>
      </c>
    </row>
    <row r="26" spans="1:8" ht="15" x14ac:dyDescent="0.25">
      <c r="A26" s="40" t="s">
        <v>46</v>
      </c>
      <c r="B26" s="51"/>
      <c r="C26" s="51"/>
      <c r="D26" s="51"/>
      <c r="E26" s="51"/>
      <c r="F26" s="20"/>
      <c r="G26" s="20"/>
      <c r="H26" s="19"/>
    </row>
    <row r="27" spans="1:8" ht="15" x14ac:dyDescent="0.25">
      <c r="A27" s="51"/>
      <c r="B27" s="51"/>
      <c r="C27" s="51"/>
      <c r="D27" s="51"/>
      <c r="E27" s="20" t="s">
        <v>50</v>
      </c>
      <c r="F27" s="20"/>
      <c r="G27" s="20"/>
      <c r="H27" s="19"/>
    </row>
    <row r="28" spans="1:8" ht="15" x14ac:dyDescent="0.25">
      <c r="A28" s="86" t="s">
        <v>29</v>
      </c>
      <c r="B28" s="86"/>
      <c r="C28" s="50"/>
      <c r="D28" s="51"/>
      <c r="E28" s="51"/>
      <c r="F28" s="20"/>
      <c r="G28" s="20"/>
      <c r="H28" s="19"/>
    </row>
    <row r="29" spans="1:8" ht="15" x14ac:dyDescent="0.25">
      <c r="A29" s="51"/>
      <c r="B29" s="22" t="s">
        <v>26</v>
      </c>
      <c r="C29" s="22"/>
      <c r="D29" s="51"/>
      <c r="E29" s="20" t="s">
        <v>51</v>
      </c>
      <c r="F29" s="20"/>
      <c r="G29" s="20"/>
      <c r="H29" s="19"/>
    </row>
    <row r="30" spans="1:8" ht="15" x14ac:dyDescent="0.25">
      <c r="A30" s="20" t="s">
        <v>78</v>
      </c>
      <c r="B30" s="51"/>
      <c r="C30" s="51"/>
      <c r="D30" s="51"/>
      <c r="E30" s="51"/>
      <c r="F30" s="20"/>
      <c r="G30" s="20"/>
      <c r="H30" s="19"/>
    </row>
    <row r="31" spans="1:8" ht="15" x14ac:dyDescent="0.25">
      <c r="A31" s="51"/>
      <c r="B31" s="51"/>
      <c r="C31" s="51"/>
      <c r="D31" s="51"/>
      <c r="E31" s="20" t="s">
        <v>52</v>
      </c>
      <c r="F31" s="20"/>
      <c r="G31" s="20"/>
      <c r="H31" s="19"/>
    </row>
    <row r="32" spans="1:8" x14ac:dyDescent="0.2">
      <c r="A32" s="20"/>
      <c r="B32" s="20"/>
      <c r="C32" s="20"/>
      <c r="D32" s="20"/>
      <c r="E32" s="20"/>
      <c r="F32" s="20"/>
      <c r="G32" s="20"/>
      <c r="H32" s="19"/>
    </row>
    <row r="33" spans="1:8" ht="15" x14ac:dyDescent="0.25">
      <c r="A33" s="51"/>
      <c r="B33" s="51"/>
      <c r="C33" s="51"/>
      <c r="D33" s="51"/>
      <c r="E33" s="20" t="s">
        <v>53</v>
      </c>
      <c r="F33" s="20"/>
      <c r="G33" s="20"/>
      <c r="H33" s="19"/>
    </row>
    <row r="34" spans="1:8" x14ac:dyDescent="0.2">
      <c r="A34" s="20"/>
      <c r="B34" s="20"/>
      <c r="C34" s="20"/>
      <c r="D34" s="20"/>
      <c r="E34" s="20"/>
      <c r="F34" s="20"/>
      <c r="G34" s="20"/>
    </row>
  </sheetData>
  <mergeCells count="46">
    <mergeCell ref="A24:B24"/>
    <mergeCell ref="E24:H24"/>
    <mergeCell ref="A28:B28"/>
    <mergeCell ref="H21:H22"/>
    <mergeCell ref="A21:A22"/>
    <mergeCell ref="B21:B22"/>
    <mergeCell ref="C21:C22"/>
    <mergeCell ref="D21:D22"/>
    <mergeCell ref="E21:E22"/>
    <mergeCell ref="F21:F22"/>
    <mergeCell ref="H17:H18"/>
    <mergeCell ref="A19:A20"/>
    <mergeCell ref="B19:B20"/>
    <mergeCell ref="C19:C20"/>
    <mergeCell ref="D19:D20"/>
    <mergeCell ref="E19:E20"/>
    <mergeCell ref="F19:F20"/>
    <mergeCell ref="H19:H20"/>
    <mergeCell ref="A17:A18"/>
    <mergeCell ref="B17:B18"/>
    <mergeCell ref="C17:C18"/>
    <mergeCell ref="D17:D18"/>
    <mergeCell ref="E17:E18"/>
    <mergeCell ref="F17:F18"/>
    <mergeCell ref="H13:H14"/>
    <mergeCell ref="A15:A16"/>
    <mergeCell ref="B15:B16"/>
    <mergeCell ref="C15:C16"/>
    <mergeCell ref="D15:D16"/>
    <mergeCell ref="E15:E16"/>
    <mergeCell ref="F15:F16"/>
    <mergeCell ref="H15:H16"/>
    <mergeCell ref="A13:A14"/>
    <mergeCell ref="B13:B14"/>
    <mergeCell ref="C13:C14"/>
    <mergeCell ref="D13:D14"/>
    <mergeCell ref="E13:E14"/>
    <mergeCell ref="F13:F14"/>
    <mergeCell ref="A7:H7"/>
    <mergeCell ref="A10:A11"/>
    <mergeCell ref="B10:B11"/>
    <mergeCell ref="C10:C11"/>
    <mergeCell ref="D10:D11"/>
    <mergeCell ref="E10:F10"/>
    <mergeCell ref="G10:G11"/>
    <mergeCell ref="H10:H11"/>
  </mergeCells>
  <printOptions horizontalCentered="1" verticalCentered="1"/>
  <pageMargins left="0" right="0" top="0" bottom="0" header="0.31496062992125984" footer="0.31496062992125984"/>
  <pageSetup paperSize="9" scale="89" firstPageNumber="0" orientation="landscape" horizontalDpi="12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1"/>
  <sheetViews>
    <sheetView tabSelected="1" zoomScale="85" zoomScaleNormal="85" workbookViewId="0">
      <selection activeCell="E6" sqref="E6"/>
    </sheetView>
  </sheetViews>
  <sheetFormatPr defaultColWidth="9.140625" defaultRowHeight="15" x14ac:dyDescent="0.25"/>
  <cols>
    <col min="1" max="1" width="6.42578125" style="18" customWidth="1"/>
    <col min="2" max="2" width="36.28515625" style="18" customWidth="1"/>
    <col min="3" max="3" width="21" style="18" customWidth="1"/>
    <col min="4" max="4" width="13.5703125" style="18" customWidth="1"/>
    <col min="5" max="5" width="20" style="18" customWidth="1"/>
    <col min="6" max="16384" width="9.140625" style="18"/>
  </cols>
  <sheetData>
    <row r="1" spans="1:6" x14ac:dyDescent="0.25">
      <c r="A1" s="24" t="s">
        <v>31</v>
      </c>
      <c r="E1" s="24" t="s">
        <v>77</v>
      </c>
    </row>
    <row r="2" spans="1:6" x14ac:dyDescent="0.25">
      <c r="A2" s="24" t="s">
        <v>32</v>
      </c>
    </row>
    <row r="3" spans="1:6" x14ac:dyDescent="0.25">
      <c r="A3" s="24" t="s">
        <v>33</v>
      </c>
      <c r="C3" s="25"/>
      <c r="D3" s="25"/>
      <c r="E3" s="25"/>
      <c r="F3" s="25"/>
    </row>
    <row r="4" spans="1:6" x14ac:dyDescent="0.25">
      <c r="A4" s="24" t="s">
        <v>34</v>
      </c>
      <c r="F4" s="25"/>
    </row>
    <row r="5" spans="1:6" x14ac:dyDescent="0.25">
      <c r="A5" s="25"/>
      <c r="F5" s="25"/>
    </row>
    <row r="6" spans="1:6" x14ac:dyDescent="0.25">
      <c r="A6" s="25"/>
      <c r="C6" s="26" t="s">
        <v>35</v>
      </c>
      <c r="F6" s="25"/>
    </row>
    <row r="7" spans="1:6" x14ac:dyDescent="0.25">
      <c r="A7" s="25"/>
      <c r="F7" s="25"/>
    </row>
    <row r="8" spans="1:6" x14ac:dyDescent="0.25">
      <c r="A8" s="25"/>
      <c r="C8" s="26" t="s">
        <v>76</v>
      </c>
      <c r="F8" s="25"/>
    </row>
    <row r="9" spans="1:6" x14ac:dyDescent="0.25">
      <c r="A9" s="25"/>
      <c r="D9" s="26"/>
      <c r="F9" s="25"/>
    </row>
    <row r="10" spans="1:6" ht="15" customHeight="1" x14ac:dyDescent="0.25">
      <c r="A10" s="87" t="s">
        <v>54</v>
      </c>
      <c r="B10" s="87"/>
      <c r="C10" s="87"/>
      <c r="D10" s="87"/>
      <c r="E10" s="87"/>
      <c r="F10" s="25"/>
    </row>
    <row r="11" spans="1:6" x14ac:dyDescent="0.25">
      <c r="A11" s="87"/>
      <c r="B11" s="87"/>
      <c r="C11" s="87"/>
      <c r="D11" s="87"/>
      <c r="E11" s="87"/>
      <c r="F11" s="25"/>
    </row>
    <row r="12" spans="1:6" x14ac:dyDescent="0.25">
      <c r="A12" s="87"/>
      <c r="B12" s="87"/>
      <c r="C12" s="87"/>
      <c r="D12" s="87"/>
      <c r="E12" s="87"/>
      <c r="F12" s="25"/>
    </row>
    <row r="13" spans="1:6" x14ac:dyDescent="0.25">
      <c r="A13" s="87"/>
      <c r="B13" s="87"/>
      <c r="C13" s="87"/>
      <c r="D13" s="87"/>
      <c r="E13" s="87"/>
    </row>
    <row r="14" spans="1:6" x14ac:dyDescent="0.25">
      <c r="A14" s="87"/>
      <c r="B14" s="87"/>
      <c r="C14" s="87"/>
      <c r="D14" s="87"/>
      <c r="E14" s="87"/>
    </row>
    <row r="15" spans="1:6" ht="15.75" thickBot="1" x14ac:dyDescent="0.3">
      <c r="A15" s="87"/>
      <c r="B15" s="87"/>
      <c r="C15" s="87"/>
      <c r="D15" s="87"/>
      <c r="E15" s="87"/>
    </row>
    <row r="16" spans="1:6" ht="44.25" customHeight="1" thickBot="1" x14ac:dyDescent="0.3">
      <c r="A16" s="27" t="s">
        <v>36</v>
      </c>
      <c r="B16" s="28" t="s">
        <v>37</v>
      </c>
      <c r="C16" s="28" t="s">
        <v>38</v>
      </c>
      <c r="D16" s="28" t="s">
        <v>39</v>
      </c>
      <c r="E16" s="28" t="s">
        <v>40</v>
      </c>
    </row>
    <row r="17" spans="1:5" ht="15" customHeight="1" x14ac:dyDescent="0.25">
      <c r="A17" s="43">
        <v>1</v>
      </c>
      <c r="B17" s="30" t="str">
        <f>'2'!C7</f>
        <v>POPA A. Maria-Cristina</v>
      </c>
      <c r="C17" s="52" t="str">
        <f>CONCATENATE('2'!$I7," ",'2'!$I8)</f>
        <v>8 (opt)</v>
      </c>
      <c r="D17" s="44"/>
      <c r="E17" s="45"/>
    </row>
    <row r="18" spans="1:5" ht="15" hidden="1" customHeight="1" x14ac:dyDescent="0.25">
      <c r="A18" s="29"/>
      <c r="B18" s="42" t="str">
        <f>'2'!C8</f>
        <v>HUZUM I. Andreea</v>
      </c>
      <c r="C18" s="41" t="str">
        <f>CONCATENATE('2'!$I8," ",'2'!$I9)</f>
        <v>(opt) 9.8</v>
      </c>
      <c r="D18" s="31"/>
      <c r="E18" s="32"/>
    </row>
    <row r="19" spans="1:5" ht="15" customHeight="1" x14ac:dyDescent="0.25">
      <c r="A19" s="33">
        <v>2</v>
      </c>
      <c r="B19" s="34" t="str">
        <f>'2'!C9</f>
        <v>TÂRLĂ A. Mădălina</v>
      </c>
      <c r="C19" s="41" t="str">
        <f>CONCATENATE('2'!$I9," ",'2'!$I10)</f>
        <v>9.8 (nouă 80%)</v>
      </c>
      <c r="D19" s="35"/>
      <c r="E19" s="36"/>
    </row>
    <row r="20" spans="1:5" ht="15" hidden="1" customHeight="1" x14ac:dyDescent="0.25">
      <c r="A20" s="33"/>
      <c r="B20" s="34">
        <f>'2'!C10</f>
        <v>0</v>
      </c>
      <c r="C20" s="41" t="str">
        <f>CONCATENATE('2'!$I10," ",'2'!$I11)</f>
        <v>(nouă 80%) 9.8</v>
      </c>
      <c r="D20" s="35"/>
      <c r="E20" s="36"/>
    </row>
    <row r="21" spans="1:5" ht="15" customHeight="1" x14ac:dyDescent="0.25">
      <c r="A21" s="33">
        <v>3</v>
      </c>
      <c r="B21" s="34" t="str">
        <f>'2'!C11</f>
        <v>TUDOR A. Marian-Bogdan</v>
      </c>
      <c r="C21" s="41" t="str">
        <f>CONCATENATE('2'!$I11," ",'2'!$I12)</f>
        <v>9.8 (nouă 80%)</v>
      </c>
      <c r="D21" s="35"/>
      <c r="E21" s="36"/>
    </row>
    <row r="22" spans="1:5" ht="15" hidden="1" customHeight="1" x14ac:dyDescent="0.25">
      <c r="A22" s="33"/>
      <c r="B22" s="34">
        <f>'2'!C12</f>
        <v>0</v>
      </c>
      <c r="C22" s="41" t="str">
        <f>CONCATENATE('2'!$I12," ",'2'!$I13)</f>
        <v>(nouă 80%) 9.2</v>
      </c>
      <c r="D22" s="35"/>
      <c r="E22" s="36"/>
    </row>
    <row r="23" spans="1:5" ht="15" customHeight="1" x14ac:dyDescent="0.25">
      <c r="A23" s="33">
        <v>4</v>
      </c>
      <c r="B23" s="34" t="str">
        <f>'2'!C13</f>
        <v>ŢOŢEA N. Marius-Alexandru</v>
      </c>
      <c r="C23" s="53" t="str">
        <f>CONCATENATE('2'!$I13," ",'2'!$I14)</f>
        <v>9.2 (nouă 20%)</v>
      </c>
      <c r="D23" s="35"/>
      <c r="E23" s="36"/>
    </row>
    <row r="24" spans="1:5" ht="15" hidden="1" customHeight="1" x14ac:dyDescent="0.25">
      <c r="A24" s="33"/>
      <c r="B24" s="34">
        <f>'2'!C14</f>
        <v>0</v>
      </c>
      <c r="C24" s="41" t="str">
        <f>CONCATENATE('2'!$I14," ",'2'!$I15)</f>
        <v>(nouă 20%) 9.8</v>
      </c>
      <c r="D24" s="35"/>
      <c r="E24" s="36"/>
    </row>
    <row r="25" spans="1:5" ht="15" customHeight="1" x14ac:dyDescent="0.25">
      <c r="A25" s="33">
        <v>5</v>
      </c>
      <c r="B25" s="34" t="str">
        <f>'2'!C15</f>
        <v>ZAVATE C. Mircea-George</v>
      </c>
      <c r="C25" s="41" t="str">
        <f>CONCATENATE('2'!$I15," ",'2'!$I16)</f>
        <v>9.8 (nouă 80%)</v>
      </c>
      <c r="D25" s="35"/>
      <c r="E25" s="36"/>
    </row>
    <row r="26" spans="1:5" ht="15" hidden="1" customHeight="1" x14ac:dyDescent="0.25">
      <c r="A26" s="33"/>
      <c r="B26" s="34">
        <f>'2'!C16</f>
        <v>0</v>
      </c>
      <c r="C26" s="41" t="e">
        <f>CONCATENATE('2'!$I16," ",'2'!#REF!)</f>
        <v>#REF!</v>
      </c>
      <c r="D26" s="35"/>
      <c r="E26" s="36"/>
    </row>
    <row r="27" spans="1:5" ht="15" hidden="1" customHeight="1" x14ac:dyDescent="0.25">
      <c r="A27" s="33"/>
      <c r="B27" s="37" t="e">
        <f>'2'!#REF!</f>
        <v>#REF!</v>
      </c>
      <c r="C27" s="41" t="e">
        <f>CONCATENATE('2'!#REF!," ",'2'!#REF!)</f>
        <v>#REF!</v>
      </c>
      <c r="D27" s="35"/>
      <c r="E27" s="36"/>
    </row>
    <row r="28" spans="1:5" ht="15" hidden="1" customHeight="1" x14ac:dyDescent="0.25">
      <c r="A28" s="33"/>
      <c r="B28" s="34" t="e">
        <f>'2'!#REF!</f>
        <v>#REF!</v>
      </c>
      <c r="C28" s="41" t="e">
        <f>CONCATENATE('2'!#REF!," ",'2'!#REF!)</f>
        <v>#REF!</v>
      </c>
      <c r="D28" s="35"/>
      <c r="E28" s="36"/>
    </row>
    <row r="29" spans="1:5" ht="15" hidden="1" customHeight="1" x14ac:dyDescent="0.25">
      <c r="A29" s="33"/>
      <c r="B29" s="30" t="e">
        <f>'2'!#REF!</f>
        <v>#REF!</v>
      </c>
      <c r="C29" s="46" t="e">
        <f>CONCATENATE('2'!#REF!," ",'2'!$I17)</f>
        <v>#REF!</v>
      </c>
      <c r="D29" s="35"/>
      <c r="E29" s="36"/>
    </row>
    <row r="30" spans="1:5" ht="15" customHeight="1" x14ac:dyDescent="0.25"/>
    <row r="31" spans="1:5" ht="15" customHeight="1" x14ac:dyDescent="0.25">
      <c r="A31" s="18" t="s">
        <v>41</v>
      </c>
    </row>
    <row r="32" spans="1:5" ht="15" customHeight="1" x14ac:dyDescent="0.25">
      <c r="A32" s="38" t="s">
        <v>42</v>
      </c>
      <c r="B32" s="25"/>
    </row>
    <row r="33" spans="1:9" ht="15" customHeight="1" x14ac:dyDescent="0.25">
      <c r="A33" s="38" t="s">
        <v>44</v>
      </c>
      <c r="C33" s="25"/>
      <c r="D33" s="38" t="s">
        <v>43</v>
      </c>
    </row>
    <row r="34" spans="1:9" ht="15" customHeight="1" x14ac:dyDescent="0.25">
      <c r="A34" s="40" t="s">
        <v>46</v>
      </c>
      <c r="B34" s="25"/>
      <c r="C34" s="25"/>
      <c r="D34" s="20" t="s">
        <v>50</v>
      </c>
      <c r="E34" s="20"/>
      <c r="F34" s="20"/>
      <c r="G34" s="19"/>
    </row>
    <row r="35" spans="1:9" ht="15" customHeight="1" x14ac:dyDescent="0.25">
      <c r="C35" s="25"/>
      <c r="D35" s="51"/>
      <c r="E35" s="20"/>
      <c r="F35" s="20"/>
      <c r="G35" s="19"/>
    </row>
    <row r="36" spans="1:9" ht="15" customHeight="1" x14ac:dyDescent="0.25">
      <c r="C36" s="25"/>
      <c r="D36" s="20" t="s">
        <v>51</v>
      </c>
      <c r="E36" s="20"/>
      <c r="F36" s="20"/>
      <c r="G36" s="19"/>
    </row>
    <row r="37" spans="1:9" ht="15" customHeight="1" x14ac:dyDescent="0.25">
      <c r="A37" s="39"/>
      <c r="C37" s="25"/>
      <c r="D37" s="51"/>
      <c r="E37" s="20"/>
      <c r="F37" s="20"/>
      <c r="G37" s="19"/>
    </row>
    <row r="38" spans="1:9" ht="15" customHeight="1" x14ac:dyDescent="0.25">
      <c r="A38" s="39"/>
      <c r="B38" s="25"/>
      <c r="C38" s="25"/>
      <c r="D38" s="20" t="s">
        <v>52</v>
      </c>
      <c r="E38" s="20"/>
      <c r="F38" s="20"/>
      <c r="G38" s="19"/>
    </row>
    <row r="39" spans="1:9" ht="15" customHeight="1" x14ac:dyDescent="0.25">
      <c r="C39" s="25"/>
      <c r="D39" s="20"/>
      <c r="E39" s="20"/>
      <c r="F39" s="20"/>
      <c r="G39" s="19"/>
    </row>
    <row r="40" spans="1:9" ht="15" customHeight="1" x14ac:dyDescent="0.25">
      <c r="C40" s="25"/>
      <c r="D40" s="20" t="s">
        <v>53</v>
      </c>
      <c r="E40" s="20"/>
      <c r="F40" s="20"/>
      <c r="G40" s="19"/>
    </row>
    <row r="41" spans="1:9" ht="15" customHeight="1" x14ac:dyDescent="0.25"/>
    <row r="42" spans="1:9" x14ac:dyDescent="0.25">
      <c r="B42" s="85"/>
      <c r="C42" s="85"/>
      <c r="D42" s="49"/>
      <c r="F42" s="86"/>
      <c r="G42" s="86"/>
      <c r="H42" s="86"/>
      <c r="I42" s="86"/>
    </row>
    <row r="43" spans="1:9" x14ac:dyDescent="0.25">
      <c r="C43" s="22"/>
      <c r="D43" s="22"/>
      <c r="F43" s="19"/>
      <c r="I43" s="19"/>
    </row>
    <row r="44" spans="1:9" x14ac:dyDescent="0.25">
      <c r="B44" s="40"/>
      <c r="C44" s="51"/>
      <c r="D44" s="51"/>
      <c r="E44" s="51"/>
      <c r="F44" s="51"/>
      <c r="G44" s="20"/>
      <c r="H44" s="20"/>
      <c r="I44" s="19"/>
    </row>
    <row r="45" spans="1:9" x14ac:dyDescent="0.25">
      <c r="B45" s="51"/>
      <c r="C45" s="51"/>
      <c r="D45" s="51"/>
      <c r="E45" s="51"/>
      <c r="F45" s="20"/>
      <c r="G45" s="20"/>
      <c r="H45" s="20"/>
      <c r="I45" s="19"/>
    </row>
    <row r="46" spans="1:9" x14ac:dyDescent="0.25">
      <c r="B46" s="86"/>
      <c r="C46" s="86"/>
      <c r="D46" s="50"/>
      <c r="E46" s="51"/>
      <c r="F46" s="51"/>
      <c r="G46" s="20"/>
      <c r="H46" s="20"/>
      <c r="I46" s="19"/>
    </row>
    <row r="47" spans="1:9" x14ac:dyDescent="0.25">
      <c r="B47" s="51"/>
      <c r="C47" s="22"/>
      <c r="D47" s="22"/>
      <c r="E47" s="51"/>
      <c r="F47" s="20"/>
      <c r="G47" s="20"/>
      <c r="H47" s="20"/>
      <c r="I47" s="19"/>
    </row>
    <row r="48" spans="1:9" x14ac:dyDescent="0.25">
      <c r="B48" s="20"/>
      <c r="C48" s="51"/>
      <c r="D48" s="51"/>
      <c r="E48" s="51"/>
      <c r="F48" s="51"/>
      <c r="G48" s="20"/>
      <c r="H48" s="20"/>
      <c r="I48" s="19"/>
    </row>
    <row r="49" spans="2:9" x14ac:dyDescent="0.25">
      <c r="B49" s="51"/>
      <c r="C49" s="51"/>
      <c r="D49" s="51"/>
      <c r="E49" s="51"/>
      <c r="F49" s="20"/>
      <c r="G49" s="20"/>
      <c r="H49" s="20"/>
      <c r="I49" s="19"/>
    </row>
    <row r="50" spans="2:9" x14ac:dyDescent="0.25">
      <c r="B50" s="20"/>
      <c r="C50" s="20"/>
      <c r="D50" s="20"/>
      <c r="E50" s="20"/>
      <c r="F50" s="20"/>
      <c r="G50" s="20"/>
      <c r="H50" s="20"/>
      <c r="I50" s="19"/>
    </row>
    <row r="51" spans="2:9" x14ac:dyDescent="0.25">
      <c r="B51" s="51"/>
      <c r="C51" s="51"/>
      <c r="D51" s="51"/>
      <c r="E51" s="51"/>
      <c r="F51" s="20"/>
      <c r="G51" s="20"/>
      <c r="H51" s="20"/>
      <c r="I51" s="19"/>
    </row>
  </sheetData>
  <mergeCells count="4">
    <mergeCell ref="A10:E15"/>
    <mergeCell ref="B42:C42"/>
    <mergeCell ref="F42:I42"/>
    <mergeCell ref="B46:C46"/>
  </mergeCells>
  <printOptions horizontalCentered="1" verticalCentered="1"/>
  <pageMargins left="0" right="0" top="0" bottom="0" header="0.31496062992125984" footer="0.31496062992125984"/>
  <pageSetup paperSize="9" scale="94" orientation="portrait" horizont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vt:lpstr>
      <vt:lpstr>cat 2</vt:lpstr>
      <vt:lpstr> PV 2</vt:lpstr>
      <vt:lpstr>' PV 2'!Print_Area</vt:lpstr>
      <vt:lpstr>'2'!Print_Area</vt:lpstr>
      <vt:lpstr>'cat 2'!Print_Area</vt:lpstr>
      <vt:lpstr>'cat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Mihnea Beldescu</dc:creator>
  <cp:lastModifiedBy>Ion Stancel</cp:lastModifiedBy>
  <cp:lastPrinted>2019-06-25T08:24:56Z</cp:lastPrinted>
  <dcterms:created xsi:type="dcterms:W3CDTF">2014-06-23T13:40:17Z</dcterms:created>
  <dcterms:modified xsi:type="dcterms:W3CDTF">2020-06-25T11:56:59Z</dcterms:modified>
</cp:coreProperties>
</file>